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SISTEMAS IMPER\1.1.1 CUBIERTAS\CS\AJ\BITUMINOSAS\4. BIAJ7_INT_PLUS_750_web\"/>
    </mc:Choice>
  </mc:AlternateContent>
  <xr:revisionPtr revIDLastSave="0" documentId="13_ncr:1_{024B164F-33D7-47D4-8818-15A14E8AC59F}" xr6:coauthVersionLast="36" xr6:coauthVersionMax="36" xr10:uidLastSave="{00000000-0000-0000-0000-000000000000}"/>
  <bookViews>
    <workbookView xWindow="240" yWindow="45" windowWidth="18855" windowHeight="11985" xr2:uid="{00000000-000D-0000-FFFF-FFFF00000000}"/>
  </bookViews>
  <sheets>
    <sheet name="Hoja 1" sheetId="1" r:id="rId1"/>
  </sheets>
  <calcPr calcId="191029"/>
</workbook>
</file>

<file path=xl/calcChain.xml><?xml version="1.0" encoding="utf-8"?>
<calcChain xmlns="http://schemas.openxmlformats.org/spreadsheetml/2006/main">
  <c r="M12" i="1" l="1"/>
  <c r="M11" i="1"/>
  <c r="L10" i="1"/>
  <c r="M10" i="1" s="1"/>
  <c r="M19" i="1"/>
  <c r="M18" i="1"/>
  <c r="M21" i="1"/>
  <c r="M20" i="1"/>
  <c r="M17" i="1" l="1"/>
  <c r="M16" i="1"/>
  <c r="L15" i="1"/>
  <c r="M15" i="1" s="1"/>
  <c r="M14" i="1"/>
  <c r="M13" i="1"/>
  <c r="M9" i="1"/>
  <c r="M8" i="1"/>
  <c r="M7" i="1"/>
  <c r="M6" i="1"/>
  <c r="M5" i="1"/>
  <c r="L22" i="1" l="1"/>
  <c r="M22" i="1" s="1"/>
  <c r="L23" i="1" s="1"/>
  <c r="M23" i="1" s="1"/>
  <c r="L24" i="1" s="1"/>
  <c r="M24" i="1" l="1"/>
  <c r="L25" i="1" s="1"/>
  <c r="M25" i="1" s="1"/>
  <c r="M26" i="1" s="1"/>
</calcChain>
</file>

<file path=xl/sharedStrings.xml><?xml version="1.0" encoding="utf-8"?>
<sst xmlns="http://schemas.openxmlformats.org/spreadsheetml/2006/main" count="96" uniqueCount="72">
  <si>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</si>
  <si>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</si>
  <si>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</si>
  <si>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</si>
  <si>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</si>
  <si>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</si>
  <si>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</si>
  <si>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</si>
  <si>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</si>
  <si>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Material</t>
  </si>
  <si>
    <t>kg</t>
  </si>
  <si>
    <t>Emulsión asfáltica aniónica con cargas tipo EB SUPERMUL, "CHOVA", según UNE 104231.</t>
  </si>
  <si>
    <t>Material</t>
  </si>
  <si>
    <t>m²</t>
  </si>
  <si>
    <t>Lámina de betún modificado con elastómero SBS, LBM(SBS)-30-FV, POLITABER VEL 30 "CHOVA", masa nominal 3 kg/m², con armadura de fieltro de fibra de vidrio de 60 g/m², de superficie no protegida. Según UNE-EN 13707.</t>
  </si>
  <si>
    <t>Material</t>
  </si>
  <si>
    <t>m²</t>
  </si>
  <si>
    <t>Material</t>
  </si>
  <si>
    <t>m²</t>
  </si>
  <si>
    <t>mt14lbp020h</t>
  </si>
  <si>
    <t>Material</t>
  </si>
  <si>
    <t>m²</t>
  </si>
  <si>
    <t>mt14lbp030sc</t>
  </si>
  <si>
    <t>Material</t>
  </si>
  <si>
    <t>m²</t>
  </si>
  <si>
    <t>mt14lbp050i</t>
  </si>
  <si>
    <t>Material</t>
  </si>
  <si>
    <t>m²</t>
  </si>
  <si>
    <t>mt48sap010c</t>
  </si>
  <si>
    <t>Material</t>
  </si>
  <si>
    <t>m³</t>
  </si>
  <si>
    <t>Mano de obra</t>
  </si>
  <si>
    <t>h</t>
  </si>
  <si>
    <t>Mano de obra</t>
  </si>
  <si>
    <t>h</t>
  </si>
  <si>
    <t>%</t>
  </si>
  <si>
    <t>%</t>
  </si>
  <si>
    <t>%</t>
  </si>
  <si>
    <t>SISTEMA</t>
  </si>
  <si>
    <t>Sin clasificar</t>
  </si>
  <si>
    <t>Costes indirectos</t>
  </si>
  <si>
    <t>AAI</t>
  </si>
  <si>
    <t>ABI</t>
  </si>
  <si>
    <t>55025E</t>
  </si>
  <si>
    <t>Ayudante aplicador de láminas impermeabilizantes</t>
  </si>
  <si>
    <t>Oficial 1ª aplicador de láminas impermeabilizantes</t>
  </si>
  <si>
    <t>Costes directos complementarios / Medios auxiliares</t>
  </si>
  <si>
    <t>Puntos singulares impermeabilización. Materiales y mano de obra.</t>
  </si>
  <si>
    <t>Puntos singulares sustrato vegetal. Materiales y mano de obra.</t>
  </si>
  <si>
    <t>AAV</t>
  </si>
  <si>
    <t>ABV</t>
  </si>
  <si>
    <t>AAT</t>
  </si>
  <si>
    <t>Oficial 1ª montador de aislamientos</t>
  </si>
  <si>
    <t>ABT</t>
  </si>
  <si>
    <t>Ayudante montador de aislamientos</t>
  </si>
  <si>
    <t>Sustrato CoverPro Garden "PROJAR", compuesto de grava, roca volcánica o arena de sílice y fibra de coco y turba; con pH de 6, de 500mm de espesor, suministrado en sacos Big Bag, para cubiertas verdes.</t>
  </si>
  <si>
    <t>Geotextil no tejido sintético, termosoldado, de polipropileno-polietileno, GEOFIM PP 200-23 "CHOVA", de 200 g/m².</t>
  </si>
  <si>
    <t>Geotextil no tejido compuesto por fibras de poliéster unidas por agujeteado, GEOFIM 150 "CHOVA" de 150g/m2</t>
  </si>
  <si>
    <t>81930A</t>
  </si>
  <si>
    <t>Panel rígido de poliestireno extruido ChovAFOAM 300 M80 "CHOVA"</t>
  </si>
  <si>
    <t>81920A</t>
  </si>
  <si>
    <t>Panel rígido de poliestireno extruido ChovAFOAM 300 M60 "CHOVA"</t>
  </si>
  <si>
    <t>BIAJ7_INT_PLUS_750</t>
  </si>
  <si>
    <t xml:space="preserve">CUBIERTA SOSTENIBLE AJARDINADA. BICAPA INTENSIVA </t>
  </si>
  <si>
    <t>Oficial 1ª jardinero</t>
  </si>
  <si>
    <t>Ayudante jardinero</t>
  </si>
  <si>
    <t>Lámina de betún modificado con elastómero SBS, LBM(SBS)-50/G-FP, POLITABER GARDEN COMBI  50/G  VERDE"CHOVA", masa nominal 5 kg/m², con armadura de fieltro de poliéster reforzado y estabilizado de 150 g/m², con autoprotección mineral de color verde, resistente a la penetración de raíces. Según UNE-EN 13707.</t>
  </si>
  <si>
    <t>82021G</t>
  </si>
  <si>
    <t>Membrana antirraíces flexible de polietileno de baja densidad (LDPE), QRF-500 "PROJAR", color negro, suministrada en rollos de 4x25 m; para cubiertas verdes.</t>
  </si>
  <si>
    <t>Lámina drenante y retenedora de agua, PR-DRAIN-60 "PROJAR", de poliestireno reciclado de alto impacto (HIPS), con nódulos de 60 mm de altura y perforaciones en toda la superficie, resistencia a la compresión 129 kN/m², retención de agua 32 l/m², capacidad de drenaje 2,24 l/(s·m) con una pendiente del 2%, Suministrada en placas de 194x94 cm.</t>
  </si>
  <si>
    <t>Filtro GTF-200 "PROJAR", de geotextil no tejido sintético, compuesto por fibras de polipropileno unidas por agujeteado, con una resistencia a la tracción longitudinal de 16 kN/m, una resistencia a la tracción transversal de 16 kN/m, una apertura de cono al ensayo de perforación dinámica según UNE-EN ISO 13433 inferior a 23 mm, resistencia CBR a punzonamiento 2,35 kN, abertura característica 0,1 mm y una masa superficial de 200 g/m², suministrado en rollos.</t>
  </si>
  <si>
    <t>Cubierta plana transitable, no ventilada, ajardinada intensiva, sistema "Chova-PROJAR", pendiente del 0-5%, compuesta de los siguientes elementos: FORMACIÓN DE PENDIENTE (NO INCLUIDO); emulsión asfáltica aniónica con cargas tipo EB SUPERMUL, "CHOVA"; IMPERMEABILIZACIÓN: tipo bicapa, adherida, compuesta por una lámina de betún modificado con elastómero SBS, LBM(SBS)-30-FV, POLITABER VEL 30 "CHOVA" y lámina de betún modificado con elastómero SBS, LBM(SBS)-50/G-FP, POLITABER COMBI GARDEN 50/G "CHOVA" lámina antiraíz según EN 13948 adherida a la anterior con soplete, sin coincidir sus juntas; geotextil no tejido compuesto por fibras de poliéster unidas por agujeteado, GEOFIM 150 "CHOVA" de masa superficial de 150 g/m²; dos membranas antirraíces flexible de polietileno de baja densidad (LDPE), QRF-500 "PROJAR", color negro; poliestireno extruido ChovAFOAM 300 M80 "CHOVA", según UNE-EN 13164, de superficie lisa y mecanizado lateral a media madera, de 80 mm de espesor, resistencia a compresión &gt;= 300 kPa, conductividad térmica 0,036 W/(mK); poliestireno extruido ChovAFOAM 300 M60 "CHOVA", según UNE-EN 13164, de superficie lisa y mecanizado lateral a media madera, de 60 mm de espesor, resistencia a compresión &gt;= 300 kPa, conductividad térmica 0,034 W/(mK); geotextil no tejido sintético, termosoldado, de polipropileno-polietileno, GEOFIM PP 200-23 "CHOVA", de 200 g/m²; lámina drenante y retenedora de agua, PR-DRAIN-60 "PROJAR", de poliestireno reciclado de alto impacto (HIPS), con nódulos de 60 mm de altura y perforaciones en toda la superficie; CAPA FILTRANTE: filtro GTF-200 "PROJAR", de geotextil no tejido sintético, compuesto por fibras de polipropileno unidas por agujeteado, con masa superficial de 200g/m2; CAPA DE PROTECCIÓN: sustrato CoverPro Garden "PROJAR", compuesto de grava, roca volcánica o arena de sílice y fibra de coco y turba; con pH de 6, de 500 mm de espesor. Vegetación y riego no incluido. Incluso parte proporcional de refuerzos en puntos singulares tales como: JUNTA DE DILATACIÓN ESTRUCTURAL en cubierta, formada por: dos bandas de adherencia, de lámina POLITABER BANDA 33 "CHOVA", previa imprimación con SUPERMUL, "CHOVA"; banda de refuerzo de 50 cm de anchura, POLITABER COMBI 40 "CHOVA", formando un fuelle sin adherir en la zona de la junta; cordón de relleno ChovASTAR Mastic 25 "CHOVA", de 25 mm de diámetro; y banda de terminación de 33 cm de anchura, POLITABER GARDEN COMBI 50/G VERDE "CHOVA", soldada a la impermeabilización, formando un fuelle sin adherir en la zona de la junta; ENCUENTRO DE PARAMENTO VERTICAL, mediante un retranqueo perimetral (no incluidos) compuesta por: escocia o chaflán de mortero, imprimación 0,3 kg/m2 SUPERMUL en paramentos, banda de refuerzo de 33 cm de anchura centrada sobre la junta, POLITABER BANDA 33 "CHOVA" y remate con banda de terminación  con lámina POLITABER GARDEN COMBI 50/G VERDE "CHOVA" , de superficie autoprotegida, ambas soldadas sobre el paramento imprimado en una altura no inferior a 20 cm desde la protección de la cubierta,  acabado con un revestimiento de mortero (no incluido); ENCUENTRO CON SUMIDERO vertical, realizando un rebaje en el soporte alrededor del sumidero de 6 a 8 mm, en el que se recibirá la impermeabilización formada por: piezas de refuerzo de, POLITABER COMBI 40 "CHOVA", sumidero sifónico de caucho EPDM, de salida vertical de diámetro adecuado, CAZOLETA SIFÓNICA “CHOVA”  y refuerzos y piezas accesorias prefabricadas en RESTO DE PUNTOS SINGULARES COMO: esquinas, elementos salientes, juntas de dilatación del soporte, perfiles metálicos de separación en sustrato, cajas de sumidero registrable, zanjas de grava en paramentos y alrededor de sumideros… Productos con Marcado CE y sistema certificado con DIT 578R/21 ChovA POLITABER/CHOVAPLAST EXTRA. Detalles de punto singular y puesta en obra según DIT 578R/21 ChovA POLITABER/CHOVAPLAST EXTRA y UNE 104401:2013.  Medida la superficie realmente ejecutada en proyección horizontal desde las caras interiores de los antepechos.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</si>
</sst>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0" xfId="0" applyFont="1" applyFill="1" applyAlignment="1">
      <alignment horizontal="left" vertical="center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164" fontId="5" fillId="0" borderId="0" xfId="0" applyNumberFormat="1" applyFont="1" applyAlignment="1">
      <alignment horizontal="right" vertical="top" wrapText="1"/>
    </xf>
    <xf numFmtId="4" fontId="5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tabSelected="1" zoomScale="115" zoomScaleNormal="115" workbookViewId="0">
      <selection activeCell="D4" sqref="D4:M4"/>
    </sheetView>
  </sheetViews>
  <sheetFormatPr baseColWidth="10" defaultRowHeight="15" x14ac:dyDescent="0.2"/>
  <cols>
    <col min="1" max="1" width="11.796875" bestFit="1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14.69921875" bestFit="1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7"/>
      <c r="B1" s="7"/>
      <c r="C1" s="8"/>
      <c r="D1" s="8"/>
      <c r="E1" s="8"/>
      <c r="F1" s="9" t="s">
        <v>38</v>
      </c>
      <c r="G1" s="8" t="s">
        <v>62</v>
      </c>
      <c r="H1" s="8"/>
      <c r="I1" s="8"/>
      <c r="J1" s="8"/>
      <c r="K1" s="8"/>
      <c r="L1" s="10"/>
      <c r="M1" s="11"/>
    </row>
    <row r="2" spans="1:13" ht="16.7" customHeight="1" x14ac:dyDescent="0.2">
      <c r="A2" s="12" t="s">
        <v>0</v>
      </c>
      <c r="B2" s="12" t="s">
        <v>1</v>
      </c>
      <c r="C2" s="12" t="s">
        <v>2</v>
      </c>
      <c r="D2" s="12" t="s">
        <v>3</v>
      </c>
      <c r="E2" s="13"/>
      <c r="F2" s="13"/>
      <c r="G2" s="13"/>
      <c r="H2" s="13"/>
      <c r="I2" s="13"/>
      <c r="J2" s="13"/>
      <c r="K2" s="14" t="s">
        <v>4</v>
      </c>
      <c r="L2" s="14" t="s">
        <v>5</v>
      </c>
      <c r="M2" s="14" t="s">
        <v>6</v>
      </c>
    </row>
    <row r="3" spans="1:13" ht="15.4" customHeight="1" x14ac:dyDescent="0.2">
      <c r="A3" s="2" t="s">
        <v>62</v>
      </c>
      <c r="B3" s="1" t="s">
        <v>7</v>
      </c>
      <c r="C3" s="1" t="s">
        <v>8</v>
      </c>
      <c r="D3" s="21" t="s">
        <v>63</v>
      </c>
      <c r="E3" s="21"/>
      <c r="F3" s="21"/>
      <c r="G3" s="21"/>
      <c r="H3" s="21"/>
      <c r="I3" s="21"/>
      <c r="J3" s="21"/>
      <c r="K3" s="3"/>
      <c r="L3" s="4"/>
      <c r="M3" s="4"/>
    </row>
    <row r="4" spans="1:13" ht="271.5" customHeight="1" thickBot="1" x14ac:dyDescent="0.25">
      <c r="A4" s="5"/>
      <c r="B4" s="5"/>
      <c r="C4" s="5"/>
      <c r="D4" s="23" t="s">
        <v>71</v>
      </c>
      <c r="E4" s="23"/>
      <c r="F4" s="23"/>
      <c r="G4" s="23"/>
      <c r="H4" s="23"/>
      <c r="I4" s="23"/>
      <c r="J4" s="23"/>
      <c r="K4" s="23"/>
      <c r="L4" s="23"/>
      <c r="M4" s="23"/>
    </row>
    <row r="5" spans="1:13" ht="15.2" customHeight="1" thickBot="1" x14ac:dyDescent="0.25">
      <c r="A5" s="1" t="s">
        <v>43</v>
      </c>
      <c r="B5" s="1" t="s">
        <v>9</v>
      </c>
      <c r="C5" s="1" t="s">
        <v>10</v>
      </c>
      <c r="D5" s="23" t="s">
        <v>11</v>
      </c>
      <c r="E5" s="23"/>
      <c r="F5" s="23"/>
      <c r="G5" s="23"/>
      <c r="H5" s="23"/>
      <c r="I5" s="23"/>
      <c r="J5" s="23"/>
      <c r="K5" s="19">
        <v>0.3</v>
      </c>
      <c r="L5" s="19">
        <v>1.79</v>
      </c>
      <c r="M5" s="20">
        <f t="shared" ref="M5:M21" si="0">ROUND(K5*L5,2)</f>
        <v>0.54</v>
      </c>
    </row>
    <row r="6" spans="1:13" ht="21.4" customHeight="1" thickBot="1" x14ac:dyDescent="0.25">
      <c r="A6" s="1">
        <v>31060</v>
      </c>
      <c r="B6" s="1" t="s">
        <v>12</v>
      </c>
      <c r="C6" s="1" t="s">
        <v>13</v>
      </c>
      <c r="D6" s="23" t="s">
        <v>14</v>
      </c>
      <c r="E6" s="23"/>
      <c r="F6" s="23"/>
      <c r="G6" s="23"/>
      <c r="H6" s="23"/>
      <c r="I6" s="23"/>
      <c r="J6" s="23"/>
      <c r="K6" s="19">
        <v>1.1000000000000001</v>
      </c>
      <c r="L6" s="19">
        <v>4.22</v>
      </c>
      <c r="M6" s="20">
        <f t="shared" si="0"/>
        <v>4.6399999999999997</v>
      </c>
    </row>
    <row r="7" spans="1:13" ht="30.6" customHeight="1" thickBot="1" x14ac:dyDescent="0.25">
      <c r="A7" s="1">
        <v>37480</v>
      </c>
      <c r="B7" s="1" t="s">
        <v>15</v>
      </c>
      <c r="C7" s="1" t="s">
        <v>16</v>
      </c>
      <c r="D7" s="23" t="s">
        <v>66</v>
      </c>
      <c r="E7" s="23"/>
      <c r="F7" s="23"/>
      <c r="G7" s="23"/>
      <c r="H7" s="23"/>
      <c r="I7" s="23"/>
      <c r="J7" s="23"/>
      <c r="K7" s="19">
        <v>1.1000000000000001</v>
      </c>
      <c r="L7" s="19">
        <v>8.68</v>
      </c>
      <c r="M7" s="20">
        <f t="shared" si="0"/>
        <v>9.5500000000000007</v>
      </c>
    </row>
    <row r="8" spans="1:13" ht="18" customHeight="1" thickBot="1" x14ac:dyDescent="0.25">
      <c r="A8" s="1" t="s">
        <v>67</v>
      </c>
      <c r="B8" s="1" t="s">
        <v>17</v>
      </c>
      <c r="C8" s="1" t="s">
        <v>18</v>
      </c>
      <c r="D8" s="23" t="s">
        <v>57</v>
      </c>
      <c r="E8" s="23"/>
      <c r="F8" s="23"/>
      <c r="G8" s="23"/>
      <c r="H8" s="23"/>
      <c r="I8" s="23"/>
      <c r="J8" s="23"/>
      <c r="K8" s="19">
        <v>1.1000000000000001</v>
      </c>
      <c r="L8" s="19">
        <v>0.62</v>
      </c>
      <c r="M8" s="20">
        <f t="shared" si="0"/>
        <v>0.68</v>
      </c>
    </row>
    <row r="9" spans="1:13" ht="21.4" customHeight="1" x14ac:dyDescent="0.2">
      <c r="A9" s="1" t="s">
        <v>19</v>
      </c>
      <c r="B9" s="1" t="s">
        <v>20</v>
      </c>
      <c r="C9" s="1" t="s">
        <v>21</v>
      </c>
      <c r="D9" s="23" t="s">
        <v>68</v>
      </c>
      <c r="E9" s="23"/>
      <c r="F9" s="23"/>
      <c r="G9" s="23"/>
      <c r="H9" s="23"/>
      <c r="I9" s="23"/>
      <c r="J9" s="23"/>
      <c r="K9" s="19">
        <v>2.1</v>
      </c>
      <c r="L9" s="19">
        <v>3.85</v>
      </c>
      <c r="M9" s="20">
        <f t="shared" si="0"/>
        <v>8.09</v>
      </c>
    </row>
    <row r="10" spans="1:13" ht="21.75" customHeight="1" x14ac:dyDescent="0.2">
      <c r="A10" s="1" t="s">
        <v>58</v>
      </c>
      <c r="B10" s="1" t="s">
        <v>9</v>
      </c>
      <c r="C10" s="1" t="s">
        <v>8</v>
      </c>
      <c r="D10" s="22" t="s">
        <v>59</v>
      </c>
      <c r="E10" s="22"/>
      <c r="F10" s="22"/>
      <c r="G10" s="22"/>
      <c r="H10" s="22"/>
      <c r="I10" s="22"/>
      <c r="J10" s="22"/>
      <c r="K10" s="3">
        <v>1.05</v>
      </c>
      <c r="L10" s="3">
        <f>ROUND(12.5,3)</f>
        <v>12.5</v>
      </c>
      <c r="M10" s="4">
        <f t="shared" ref="M10:M12" si="1">ROUND(K10*L10,2)</f>
        <v>13.13</v>
      </c>
    </row>
    <row r="11" spans="1:13" ht="21.75" customHeight="1" x14ac:dyDescent="0.2">
      <c r="A11" s="1" t="s">
        <v>60</v>
      </c>
      <c r="B11" s="1" t="s">
        <v>9</v>
      </c>
      <c r="C11" s="1" t="s">
        <v>8</v>
      </c>
      <c r="D11" s="22" t="s">
        <v>61</v>
      </c>
      <c r="E11" s="22"/>
      <c r="F11" s="22"/>
      <c r="G11" s="22"/>
      <c r="H11" s="22"/>
      <c r="I11" s="22"/>
      <c r="J11" s="22"/>
      <c r="K11" s="3">
        <v>1.05</v>
      </c>
      <c r="L11" s="3">
        <v>10.5</v>
      </c>
      <c r="M11" s="4">
        <f t="shared" si="1"/>
        <v>11.03</v>
      </c>
    </row>
    <row r="12" spans="1:13" ht="21.75" customHeight="1" x14ac:dyDescent="0.2">
      <c r="A12" s="1">
        <v>83257</v>
      </c>
      <c r="B12" s="1" t="s">
        <v>9</v>
      </c>
      <c r="C12" s="1" t="s">
        <v>8</v>
      </c>
      <c r="D12" s="22" t="s">
        <v>56</v>
      </c>
      <c r="E12" s="22"/>
      <c r="F12" s="22"/>
      <c r="G12" s="22"/>
      <c r="H12" s="22"/>
      <c r="I12" s="22"/>
      <c r="J12" s="22"/>
      <c r="K12" s="3">
        <v>1.1000000000000001</v>
      </c>
      <c r="L12" s="3">
        <v>2.35</v>
      </c>
      <c r="M12" s="4">
        <f t="shared" si="1"/>
        <v>2.59</v>
      </c>
    </row>
    <row r="13" spans="1:13" ht="42.75" customHeight="1" x14ac:dyDescent="0.2">
      <c r="A13" s="1" t="s">
        <v>22</v>
      </c>
      <c r="B13" s="1" t="s">
        <v>23</v>
      </c>
      <c r="C13" s="1" t="s">
        <v>24</v>
      </c>
      <c r="D13" s="23" t="s">
        <v>69</v>
      </c>
      <c r="E13" s="23"/>
      <c r="F13" s="23"/>
      <c r="G13" s="23"/>
      <c r="H13" s="23"/>
      <c r="I13" s="23"/>
      <c r="J13" s="23"/>
      <c r="K13" s="3">
        <v>1.1000000000000001</v>
      </c>
      <c r="L13" s="3">
        <v>26.1</v>
      </c>
      <c r="M13" s="4">
        <f t="shared" si="0"/>
        <v>28.71</v>
      </c>
    </row>
    <row r="14" spans="1:13" ht="42" customHeight="1" x14ac:dyDescent="0.2">
      <c r="A14" s="1" t="s">
        <v>25</v>
      </c>
      <c r="B14" s="1" t="s">
        <v>26</v>
      </c>
      <c r="C14" s="1" t="s">
        <v>27</v>
      </c>
      <c r="D14" s="22" t="s">
        <v>70</v>
      </c>
      <c r="E14" s="22"/>
      <c r="F14" s="22"/>
      <c r="G14" s="22"/>
      <c r="H14" s="22"/>
      <c r="I14" s="22"/>
      <c r="J14" s="22"/>
      <c r="K14" s="3">
        <v>1.1000000000000001</v>
      </c>
      <c r="L14" s="3">
        <v>2.16</v>
      </c>
      <c r="M14" s="4">
        <f t="shared" si="0"/>
        <v>2.38</v>
      </c>
    </row>
    <row r="15" spans="1:13" ht="27" customHeight="1" x14ac:dyDescent="0.2">
      <c r="A15" s="1" t="s">
        <v>28</v>
      </c>
      <c r="B15" s="1" t="s">
        <v>29</v>
      </c>
      <c r="C15" s="1" t="s">
        <v>30</v>
      </c>
      <c r="D15" s="22" t="s">
        <v>55</v>
      </c>
      <c r="E15" s="22"/>
      <c r="F15" s="22"/>
      <c r="G15" s="22"/>
      <c r="H15" s="22"/>
      <c r="I15" s="22"/>
      <c r="J15" s="22"/>
      <c r="K15" s="3">
        <v>0.67400000000000004</v>
      </c>
      <c r="L15" s="3">
        <f>ROUND(65.83,3)</f>
        <v>65.83</v>
      </c>
      <c r="M15" s="4">
        <f t="shared" si="0"/>
        <v>44.37</v>
      </c>
    </row>
    <row r="16" spans="1:13" ht="24.4" customHeight="1" x14ac:dyDescent="0.2">
      <c r="A16" s="1" t="s">
        <v>41</v>
      </c>
      <c r="B16" s="1" t="s">
        <v>31</v>
      </c>
      <c r="C16" s="1" t="s">
        <v>32</v>
      </c>
      <c r="D16" s="22" t="s">
        <v>45</v>
      </c>
      <c r="E16" s="22"/>
      <c r="F16" s="22"/>
      <c r="G16" s="22"/>
      <c r="H16" s="22"/>
      <c r="I16" s="22"/>
      <c r="J16" s="22"/>
      <c r="K16" s="3">
        <v>0.23200000000000001</v>
      </c>
      <c r="L16" s="3">
        <v>19.93</v>
      </c>
      <c r="M16" s="4">
        <f t="shared" si="0"/>
        <v>4.62</v>
      </c>
    </row>
    <row r="17" spans="1:13" ht="24.4" customHeight="1" x14ac:dyDescent="0.2">
      <c r="A17" s="1" t="s">
        <v>42</v>
      </c>
      <c r="B17" s="1" t="s">
        <v>33</v>
      </c>
      <c r="C17" s="1" t="s">
        <v>34</v>
      </c>
      <c r="D17" s="22" t="s">
        <v>44</v>
      </c>
      <c r="E17" s="22"/>
      <c r="F17" s="22"/>
      <c r="G17" s="22"/>
      <c r="H17" s="22"/>
      <c r="I17" s="22"/>
      <c r="J17" s="22"/>
      <c r="K17" s="3">
        <v>0.23200000000000001</v>
      </c>
      <c r="L17" s="3">
        <v>18.920000000000002</v>
      </c>
      <c r="M17" s="4">
        <f t="shared" si="0"/>
        <v>4.3899999999999997</v>
      </c>
    </row>
    <row r="18" spans="1:13" ht="24.4" customHeight="1" x14ac:dyDescent="0.2">
      <c r="A18" s="1" t="s">
        <v>51</v>
      </c>
      <c r="B18" s="1" t="s">
        <v>31</v>
      </c>
      <c r="C18" s="1" t="s">
        <v>32</v>
      </c>
      <c r="D18" s="22" t="s">
        <v>52</v>
      </c>
      <c r="E18" s="22"/>
      <c r="F18" s="22"/>
      <c r="G18" s="22"/>
      <c r="H18" s="22"/>
      <c r="I18" s="22"/>
      <c r="J18" s="22"/>
      <c r="K18" s="3">
        <v>5.5E-2</v>
      </c>
      <c r="L18" s="3">
        <v>20.48</v>
      </c>
      <c r="M18" s="4">
        <f t="shared" si="0"/>
        <v>1.1299999999999999</v>
      </c>
    </row>
    <row r="19" spans="1:13" ht="24.4" customHeight="1" x14ac:dyDescent="0.2">
      <c r="A19" s="1" t="s">
        <v>53</v>
      </c>
      <c r="B19" s="1" t="s">
        <v>31</v>
      </c>
      <c r="C19" s="1" t="s">
        <v>32</v>
      </c>
      <c r="D19" s="22" t="s">
        <v>54</v>
      </c>
      <c r="E19" s="22"/>
      <c r="F19" s="22"/>
      <c r="G19" s="22"/>
      <c r="H19" s="22"/>
      <c r="I19" s="22"/>
      <c r="J19" s="22"/>
      <c r="K19" s="3">
        <v>5.5E-2</v>
      </c>
      <c r="L19" s="3">
        <v>18.920000000000002</v>
      </c>
      <c r="M19" s="4">
        <f t="shared" si="0"/>
        <v>1.04</v>
      </c>
    </row>
    <row r="20" spans="1:13" ht="24.4" customHeight="1" x14ac:dyDescent="0.2">
      <c r="A20" s="1" t="s">
        <v>49</v>
      </c>
      <c r="B20" s="1" t="s">
        <v>31</v>
      </c>
      <c r="C20" s="1" t="s">
        <v>32</v>
      </c>
      <c r="D20" s="22" t="s">
        <v>64</v>
      </c>
      <c r="E20" s="22"/>
      <c r="F20" s="22"/>
      <c r="G20" s="22"/>
      <c r="H20" s="22"/>
      <c r="I20" s="22"/>
      <c r="J20" s="22"/>
      <c r="K20" s="19">
        <v>0.75</v>
      </c>
      <c r="L20" s="3">
        <v>19.25</v>
      </c>
      <c r="M20" s="4">
        <f t="shared" si="0"/>
        <v>14.44</v>
      </c>
    </row>
    <row r="21" spans="1:13" ht="24.4" customHeight="1" x14ac:dyDescent="0.2">
      <c r="A21" s="1" t="s">
        <v>50</v>
      </c>
      <c r="B21" s="1" t="s">
        <v>31</v>
      </c>
      <c r="C21" s="1" t="s">
        <v>32</v>
      </c>
      <c r="D21" s="22" t="s">
        <v>65</v>
      </c>
      <c r="E21" s="22"/>
      <c r="F21" s="22"/>
      <c r="G21" s="22"/>
      <c r="H21" s="22"/>
      <c r="I21" s="22"/>
      <c r="J21" s="22"/>
      <c r="K21" s="19">
        <v>0.75</v>
      </c>
      <c r="L21" s="3">
        <v>18.2</v>
      </c>
      <c r="M21" s="4">
        <f t="shared" si="0"/>
        <v>13.65</v>
      </c>
    </row>
    <row r="22" spans="1:13" ht="15.2" customHeight="1" x14ac:dyDescent="0.2">
      <c r="A22" s="1" t="s">
        <v>35</v>
      </c>
      <c r="B22" s="1" t="s">
        <v>39</v>
      </c>
      <c r="C22" s="1" t="s">
        <v>36</v>
      </c>
      <c r="D22" s="22" t="s">
        <v>46</v>
      </c>
      <c r="E22" s="22"/>
      <c r="F22" s="22"/>
      <c r="G22" s="22"/>
      <c r="H22" s="22"/>
      <c r="I22" s="22"/>
      <c r="J22" s="22"/>
      <c r="K22" s="3">
        <v>2</v>
      </c>
      <c r="L22" s="3">
        <f>SUM(M5:M21)</f>
        <v>164.98</v>
      </c>
      <c r="M22" s="4">
        <f>ROUND((K22*L22)/100,2)</f>
        <v>3.3</v>
      </c>
    </row>
    <row r="23" spans="1:13" ht="15.2" customHeight="1" x14ac:dyDescent="0.2">
      <c r="A23" s="1" t="s">
        <v>35</v>
      </c>
      <c r="B23" s="1" t="s">
        <v>39</v>
      </c>
      <c r="C23" s="1" t="s">
        <v>37</v>
      </c>
      <c r="D23" s="22" t="s">
        <v>47</v>
      </c>
      <c r="E23" s="22"/>
      <c r="F23" s="22"/>
      <c r="G23" s="22"/>
      <c r="H23" s="22"/>
      <c r="I23" s="22"/>
      <c r="J23" s="22"/>
      <c r="K23" s="3">
        <v>10</v>
      </c>
      <c r="L23" s="3">
        <f>SUM(M5:M22)</f>
        <v>168.28</v>
      </c>
      <c r="M23" s="4">
        <f>ROUND((K23*L23)/100,2)</f>
        <v>16.829999999999998</v>
      </c>
    </row>
    <row r="24" spans="1:13" ht="15.2" customHeight="1" x14ac:dyDescent="0.2">
      <c r="A24" s="1" t="s">
        <v>35</v>
      </c>
      <c r="B24" s="1" t="s">
        <v>39</v>
      </c>
      <c r="C24" s="1" t="s">
        <v>35</v>
      </c>
      <c r="D24" s="22" t="s">
        <v>48</v>
      </c>
      <c r="E24" s="22"/>
      <c r="F24" s="22"/>
      <c r="G24" s="22"/>
      <c r="H24" s="22"/>
      <c r="I24" s="22"/>
      <c r="J24" s="22"/>
      <c r="K24" s="3">
        <v>10</v>
      </c>
      <c r="L24" s="3">
        <f>SUM(M5:M23)</f>
        <v>185.11</v>
      </c>
      <c r="M24" s="4">
        <f>ROUND((K24*L24)/100,2)</f>
        <v>18.510000000000002</v>
      </c>
    </row>
    <row r="25" spans="1:13" ht="15.2" customHeight="1" x14ac:dyDescent="0.2">
      <c r="A25" s="1" t="s">
        <v>35</v>
      </c>
      <c r="B25" s="1" t="s">
        <v>39</v>
      </c>
      <c r="C25" s="1" t="s">
        <v>35</v>
      </c>
      <c r="D25" s="22" t="s">
        <v>40</v>
      </c>
      <c r="E25" s="22"/>
      <c r="F25" s="22"/>
      <c r="G25" s="22"/>
      <c r="H25" s="22"/>
      <c r="I25" s="22"/>
      <c r="J25" s="22"/>
      <c r="K25" s="3">
        <v>3</v>
      </c>
      <c r="L25" s="3">
        <f>SUM(M5:M24)</f>
        <v>203.62</v>
      </c>
      <c r="M25" s="3">
        <f>(K25/100)*L25</f>
        <v>6.1086</v>
      </c>
    </row>
    <row r="26" spans="1:13" ht="15.4" customHeight="1" x14ac:dyDescent="0.2">
      <c r="A26" s="6"/>
      <c r="B26" s="6"/>
      <c r="C26" s="6"/>
      <c r="D26" s="15" t="s">
        <v>62</v>
      </c>
      <c r="E26" s="16"/>
      <c r="F26" s="16"/>
      <c r="G26" s="16"/>
      <c r="H26" s="16"/>
      <c r="I26" s="16"/>
      <c r="J26" s="16"/>
      <c r="K26" s="17"/>
      <c r="L26" s="18"/>
      <c r="M26" s="18">
        <f>SUM(M5:M25)</f>
        <v>209.7286</v>
      </c>
    </row>
  </sheetData>
  <mergeCells count="23">
    <mergeCell ref="D21:J21"/>
    <mergeCell ref="D22:J22"/>
    <mergeCell ref="D10:J10"/>
    <mergeCell ref="D11:J11"/>
    <mergeCell ref="D12:J12"/>
    <mergeCell ref="D17:J17"/>
    <mergeCell ref="D20:J20"/>
    <mergeCell ref="D3:J3"/>
    <mergeCell ref="D25:J25"/>
    <mergeCell ref="D4:M4"/>
    <mergeCell ref="D5:J5"/>
    <mergeCell ref="D6:J6"/>
    <mergeCell ref="D7:J7"/>
    <mergeCell ref="D8:J8"/>
    <mergeCell ref="D9:J9"/>
    <mergeCell ref="D13:J13"/>
    <mergeCell ref="D14:J14"/>
    <mergeCell ref="D15:J15"/>
    <mergeCell ref="D23:J23"/>
    <mergeCell ref="D16:J16"/>
    <mergeCell ref="D24:J24"/>
    <mergeCell ref="D18:J18"/>
    <mergeCell ref="D19:J19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Neus Sifres Pelegero</cp:lastModifiedBy>
  <dcterms:modified xsi:type="dcterms:W3CDTF">2023-01-16T09:05:41Z</dcterms:modified>
</cp:coreProperties>
</file>