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7\"/>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10" i="1" l="1"/>
  <c r="L10" i="1"/>
  <c r="L9" i="1"/>
  <c r="M9" i="1" s="1"/>
  <c r="L8" i="1"/>
  <c r="M8" i="1" s="1"/>
  <c r="L7" i="1"/>
  <c r="M7" i="1" s="1"/>
  <c r="L6" i="1"/>
  <c r="M6" i="1" s="1"/>
  <c r="L5" i="1"/>
  <c r="M5" i="1" s="1"/>
  <c r="M17" i="1" l="1"/>
  <c r="M16" i="1"/>
  <c r="M15" i="1"/>
  <c r="M14" i="1"/>
  <c r="L13" i="1"/>
  <c r="M13" i="1" s="1"/>
  <c r="M12" i="1"/>
  <c r="M11" i="1"/>
  <c r="L18" i="1" l="1"/>
  <c r="M18" i="1" s="1"/>
  <c r="L19" i="1" s="1"/>
  <c r="M19" i="1" l="1"/>
  <c r="M20" i="1" s="1"/>
</calcChain>
</file>

<file path=xl/sharedStrings.xml><?xml version="1.0" encoding="utf-8"?>
<sst xmlns="http://schemas.openxmlformats.org/spreadsheetml/2006/main" count="74" uniqueCount="58">
  <si>
    <t>Código</t>
  </si>
  <si>
    <t>Tipo</t>
  </si>
  <si>
    <t>Ud</t>
  </si>
  <si>
    <t>Resumen</t>
  </si>
  <si>
    <t>Cantidad</t>
  </si>
  <si>
    <t>Precio (€)</t>
  </si>
  <si>
    <t>Importe (€)</t>
  </si>
  <si>
    <t>Partida</t>
  </si>
  <si>
    <t>m²</t>
  </si>
  <si>
    <t>Material</t>
  </si>
  <si>
    <t>m</t>
  </si>
  <si>
    <t>kg</t>
  </si>
  <si>
    <t>Pasta de agarre, según UNE-EN 14496.</t>
  </si>
  <si>
    <t>56307</t>
  </si>
  <si>
    <t>Sin clasificar</t>
  </si>
  <si>
    <t>m²</t>
  </si>
  <si>
    <t>Complejo multicapa ChovACUSTIC PLUS FIELTEX , "CHOVA"</t>
  </si>
  <si>
    <t>58106</t>
  </si>
  <si>
    <t>Ud</t>
  </si>
  <si>
    <t>Fijación mecánica para paneles aislantes de complejo multicapa ChovAFIX 6 "CHOVA"</t>
  </si>
  <si>
    <t>58114</t>
  </si>
  <si>
    <t>Ud</t>
  </si>
  <si>
    <t>AMORTIGUADOR FTD OMEGA "CHOVA"</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</si>
  <si>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</si>
  <si>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</si>
  <si>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</si>
  <si>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</si>
  <si>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</si>
  <si>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</si>
  <si>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</si>
  <si>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</si>
  <si>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</si>
  <si>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</si>
  <si>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</si>
  <si>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</si>
  <si>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</si>
  <si>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</si>
  <si>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</si>
  <si>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</si>
  <si>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mt12pik015</t>
  </si>
  <si>
    <t>Omega90x30</t>
  </si>
  <si>
    <t>Maestra Omega  90x40x30 mm, de chapa de acero galvanizado.</t>
  </si>
  <si>
    <t>mt12ppk010b</t>
  </si>
  <si>
    <t>Placa de yeso laminado A / UNE-EN 520 - 1200 / longitud / 13 / borde afinado, Standard .</t>
  </si>
  <si>
    <t>mt12ptk010cd</t>
  </si>
  <si>
    <t>Tornillo autoperforante 3,5x25.</t>
  </si>
  <si>
    <t>mt12pik010b</t>
  </si>
  <si>
    <t>Pasta de juntas, según UNE-EN 13963.</t>
  </si>
  <si>
    <t>mt12pck010a</t>
  </si>
  <si>
    <t>Cinta de juntas de 50 mm de anchura.</t>
  </si>
  <si>
    <t>Costes indirectos</t>
  </si>
  <si>
    <t>PA</t>
  </si>
  <si>
    <t>PB</t>
  </si>
  <si>
    <t>AB</t>
  </si>
  <si>
    <t>TRASDOSADO SEMIDIRECTO SIMPLE. ChovACUSTIC PLUS FIELTEX</t>
  </si>
  <si>
    <t>D07</t>
  </si>
  <si>
    <t>D07. TRASDOSADO SEMIDIRECTO SIMPLE. ChovACUSTIC PLUS FIELTEX</t>
  </si>
  <si>
    <t>Trasdosado semidirecto sobre partición interior, de 53 mm de espesor total, formado por complejo multicapa ChovACUSTIC PLUS FIELTEX "CHOVA, de 36 mm de espesor, 8,4 kg/m² de masa superficial, formado por dos capas simétricas en densidad y espesor de fieltro textil adheridas térmicamente a una lámina viscoelástica de alta densidad de 4 mm de espesor, fijado mecánicamente al tabique con 6 fijaciones del tipo ChovAFIX 6 "CHOVA" y estructura de perfiles de chapa de acero galvanizado de tipo “maestra” de 18 mm de espesor con AMORTIGUADOR FTD OMEGA "CHOVA", a cuyo lado se atornillan una placa de yeso laminado de 13 mm de espesor.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Colocación de las placas para el cierre de una de las caras del tabique, mediante fijaciones mecánicas. Colocación de la napa de poliéster entre los montantes. Cierre de la segunda cara con placas, mediante fijaciones mecánicas. Replanteo de las cajas para alojamiento de mecanismos eléctricos y de paso de instalaciones, y posterior perforación de las placas. Tratamiento de las juntas entre placas. Recibido de las cajas para alojamiento de mecanismos eléctricos y de paso de instalaciones.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</si>
</sst>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rgb="FF000000"/>
      <name val="Verdana"/>
      <family val="2"/>
    </font>
    <font>
      <sz val="8"/>
      <color rgb="FF000000"/>
      <name val="Arial"/>
      <family val="2"/>
    </font>
    <font>
      <b/>
      <sz val="8"/>
      <color rgb="FF000000"/>
      <name val="Arial"/>
      <family val="2"/>
    </font>
    <font>
      <b/>
      <sz val="10"/>
      <color rgb="FF000000"/>
      <name val="Arial"/>
      <family val="2"/>
    </font>
    <font>
      <sz val="8"/>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4">
    <border>
      <left/>
      <right/>
      <top/>
      <bottom/>
      <diagonal/>
    </border>
    <border>
      <left/>
      <right/>
      <top/>
      <bottom style="thin">
        <color rgb="FF000000"/>
      </bottom>
      <diagonal/>
    </border>
    <border>
      <left/>
      <right/>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164" fontId="4" fillId="0" borderId="0" xfId="0" applyNumberFormat="1" applyFont="1" applyAlignment="1">
      <alignment horizontal="right" vertical="top" wrapText="1"/>
    </xf>
    <xf numFmtId="0" fontId="1" fillId="0" borderId="0" xfId="0" applyFont="1" applyAlignment="1">
      <alignment horizontal="justify" vertical="top" wrapText="1"/>
    </xf>
    <xf numFmtId="0" fontId="3" fillId="2" borderId="0"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abSelected="1" workbookViewId="0">
      <selection activeCell="D22" sqref="D22"/>
    </sheetView>
  </sheetViews>
  <sheetFormatPr baseColWidth="10" defaultRowHeight="15" x14ac:dyDescent="0.2"/>
  <cols>
    <col min="1" max="1" width="7.5976562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3" t="s">
        <v>56</v>
      </c>
      <c r="E1" s="13"/>
      <c r="F1" s="13"/>
      <c r="G1" s="13"/>
      <c r="H1" s="13"/>
      <c r="I1" s="13"/>
      <c r="J1" s="13"/>
      <c r="K1" s="13"/>
      <c r="L1" s="7"/>
      <c r="M1" s="7"/>
    </row>
    <row r="2" spans="1:13" ht="16.7" customHeight="1" x14ac:dyDescent="0.2">
      <c r="A2" s="8" t="s">
        <v>0</v>
      </c>
      <c r="B2" s="8" t="s">
        <v>1</v>
      </c>
      <c r="C2" s="8" t="s">
        <v>2</v>
      </c>
      <c r="D2" s="8" t="s">
        <v>3</v>
      </c>
      <c r="E2" s="8"/>
      <c r="F2" s="8"/>
      <c r="G2" s="8"/>
      <c r="H2" s="8"/>
      <c r="I2" s="8"/>
      <c r="J2" s="8"/>
      <c r="K2" s="8" t="s">
        <v>4</v>
      </c>
      <c r="L2" s="8" t="s">
        <v>5</v>
      </c>
      <c r="M2" s="8" t="s">
        <v>6</v>
      </c>
    </row>
    <row r="3" spans="1:13" ht="15.4" customHeight="1" x14ac:dyDescent="0.2">
      <c r="A3" s="2" t="s">
        <v>55</v>
      </c>
      <c r="B3" s="1" t="s">
        <v>7</v>
      </c>
      <c r="C3" s="1" t="s">
        <v>8</v>
      </c>
      <c r="D3" s="15" t="s">
        <v>54</v>
      </c>
      <c r="E3" s="15"/>
      <c r="F3" s="15"/>
      <c r="G3" s="15"/>
      <c r="H3" s="15"/>
      <c r="I3" s="15"/>
      <c r="J3" s="15"/>
      <c r="K3" s="15"/>
      <c r="L3" s="15"/>
      <c r="M3" s="15"/>
    </row>
    <row r="4" spans="1:13" ht="130.5" customHeight="1" x14ac:dyDescent="0.2">
      <c r="A4" s="5"/>
      <c r="B4" s="5"/>
      <c r="C4" s="5"/>
      <c r="D4" s="12" t="s">
        <v>57</v>
      </c>
      <c r="E4" s="12"/>
      <c r="F4" s="12"/>
      <c r="G4" s="12"/>
      <c r="H4" s="12"/>
      <c r="I4" s="12"/>
      <c r="J4" s="12"/>
      <c r="K4" s="12"/>
      <c r="L4" s="12"/>
      <c r="M4" s="12"/>
    </row>
    <row r="5" spans="1:13" ht="15.2" customHeight="1" x14ac:dyDescent="0.2">
      <c r="A5" s="1" t="s">
        <v>39</v>
      </c>
      <c r="B5" s="1" t="s">
        <v>9</v>
      </c>
      <c r="C5" s="1" t="s">
        <v>11</v>
      </c>
      <c r="D5" s="12" t="s">
        <v>12</v>
      </c>
      <c r="E5" s="12"/>
      <c r="F5" s="12"/>
      <c r="G5" s="12"/>
      <c r="H5" s="12"/>
      <c r="I5" s="12"/>
      <c r="J5" s="12"/>
      <c r="K5" s="3">
        <v>0.1</v>
      </c>
      <c r="L5" s="3">
        <f>ROUND(0.62,3)</f>
        <v>0.62</v>
      </c>
      <c r="M5" s="4">
        <f t="shared" ref="M5:M10" si="0">ROUND(K5*L5,2)</f>
        <v>0.06</v>
      </c>
    </row>
    <row r="6" spans="1:13" ht="15.2" customHeight="1" x14ac:dyDescent="0.2">
      <c r="A6" s="1" t="s">
        <v>40</v>
      </c>
      <c r="B6" s="1" t="s">
        <v>9</v>
      </c>
      <c r="C6" s="1" t="s">
        <v>10</v>
      </c>
      <c r="D6" s="12" t="s">
        <v>41</v>
      </c>
      <c r="E6" s="12"/>
      <c r="F6" s="12"/>
      <c r="G6" s="12"/>
      <c r="H6" s="12"/>
      <c r="I6" s="12"/>
      <c r="J6" s="12"/>
      <c r="K6" s="3">
        <v>2</v>
      </c>
      <c r="L6" s="3">
        <f>ROUND(2.5,3)</f>
        <v>2.5</v>
      </c>
      <c r="M6" s="4">
        <f t="shared" si="0"/>
        <v>5</v>
      </c>
    </row>
    <row r="7" spans="1:13" ht="15.2" customHeight="1" x14ac:dyDescent="0.2">
      <c r="A7" s="1" t="s">
        <v>42</v>
      </c>
      <c r="B7" s="1" t="s">
        <v>9</v>
      </c>
      <c r="C7" s="1" t="s">
        <v>8</v>
      </c>
      <c r="D7" s="12" t="s">
        <v>43</v>
      </c>
      <c r="E7" s="12"/>
      <c r="F7" s="12"/>
      <c r="G7" s="12"/>
      <c r="H7" s="12"/>
      <c r="I7" s="12"/>
      <c r="J7" s="12"/>
      <c r="K7" s="11">
        <v>1.05</v>
      </c>
      <c r="L7" s="3">
        <f>ROUND(5.58,3)</f>
        <v>5.58</v>
      </c>
      <c r="M7" s="4">
        <f t="shared" si="0"/>
        <v>5.86</v>
      </c>
    </row>
    <row r="8" spans="1:13" ht="15.2" customHeight="1" x14ac:dyDescent="0.2">
      <c r="A8" s="1" t="s">
        <v>44</v>
      </c>
      <c r="B8" s="1" t="s">
        <v>9</v>
      </c>
      <c r="C8" s="1" t="s">
        <v>2</v>
      </c>
      <c r="D8" s="12" t="s">
        <v>45</v>
      </c>
      <c r="E8" s="12"/>
      <c r="F8" s="12"/>
      <c r="G8" s="12"/>
      <c r="H8" s="12"/>
      <c r="I8" s="12"/>
      <c r="J8" s="12"/>
      <c r="K8" s="3">
        <v>14</v>
      </c>
      <c r="L8" s="3">
        <f>ROUND(0.01,3)</f>
        <v>0.01</v>
      </c>
      <c r="M8" s="4">
        <f t="shared" si="0"/>
        <v>0.14000000000000001</v>
      </c>
    </row>
    <row r="9" spans="1:13" ht="15.2" customHeight="1" x14ac:dyDescent="0.2">
      <c r="A9" s="1" t="s">
        <v>46</v>
      </c>
      <c r="B9" s="1" t="s">
        <v>9</v>
      </c>
      <c r="C9" s="1" t="s">
        <v>11</v>
      </c>
      <c r="D9" s="12" t="s">
        <v>47</v>
      </c>
      <c r="E9" s="12"/>
      <c r="F9" s="12"/>
      <c r="G9" s="12"/>
      <c r="H9" s="12"/>
      <c r="I9" s="12"/>
      <c r="J9" s="12"/>
      <c r="K9" s="3">
        <v>0.3</v>
      </c>
      <c r="L9" s="3">
        <f>ROUND(1.45,3)</f>
        <v>1.45</v>
      </c>
      <c r="M9" s="4">
        <f t="shared" si="0"/>
        <v>0.44</v>
      </c>
    </row>
    <row r="10" spans="1:13" ht="15.2" customHeight="1" x14ac:dyDescent="0.2">
      <c r="A10" s="1" t="s">
        <v>48</v>
      </c>
      <c r="B10" s="1" t="s">
        <v>9</v>
      </c>
      <c r="C10" s="1" t="s">
        <v>10</v>
      </c>
      <c r="D10" s="12" t="s">
        <v>49</v>
      </c>
      <c r="E10" s="12"/>
      <c r="F10" s="12"/>
      <c r="G10" s="12"/>
      <c r="H10" s="12"/>
      <c r="I10" s="12"/>
      <c r="J10" s="12"/>
      <c r="K10" s="3">
        <v>1.6</v>
      </c>
      <c r="L10" s="3">
        <f>ROUND(0.04,3)</f>
        <v>0.04</v>
      </c>
      <c r="M10" s="4">
        <f t="shared" si="0"/>
        <v>0.06</v>
      </c>
    </row>
    <row r="11" spans="1:13" ht="20.25" customHeight="1" x14ac:dyDescent="0.2">
      <c r="A11" s="1" t="s">
        <v>13</v>
      </c>
      <c r="B11" s="1" t="s">
        <v>9</v>
      </c>
      <c r="C11" s="1" t="s">
        <v>15</v>
      </c>
      <c r="D11" s="12" t="s">
        <v>16</v>
      </c>
      <c r="E11" s="12"/>
      <c r="F11" s="12"/>
      <c r="G11" s="12"/>
      <c r="H11" s="12"/>
      <c r="I11" s="12"/>
      <c r="J11" s="12"/>
      <c r="K11" s="3">
        <v>1.1000000000000001</v>
      </c>
      <c r="L11" s="3">
        <v>16.98</v>
      </c>
      <c r="M11" s="4">
        <f t="shared" ref="M11:M17" si="1">ROUND(K11*L11,2)</f>
        <v>18.68</v>
      </c>
    </row>
    <row r="12" spans="1:13" ht="24.4" customHeight="1" x14ac:dyDescent="0.2">
      <c r="A12" s="1" t="s">
        <v>17</v>
      </c>
      <c r="B12" s="1" t="s">
        <v>9</v>
      </c>
      <c r="C12" s="1" t="s">
        <v>18</v>
      </c>
      <c r="D12" s="12" t="s">
        <v>19</v>
      </c>
      <c r="E12" s="12"/>
      <c r="F12" s="12"/>
      <c r="G12" s="12"/>
      <c r="H12" s="12"/>
      <c r="I12" s="12"/>
      <c r="J12" s="12"/>
      <c r="K12" s="3">
        <v>6</v>
      </c>
      <c r="L12" s="3">
        <v>0.24</v>
      </c>
      <c r="M12" s="4">
        <f t="shared" si="1"/>
        <v>1.44</v>
      </c>
    </row>
    <row r="13" spans="1:13" ht="24.4" customHeight="1" thickBot="1" x14ac:dyDescent="0.25">
      <c r="A13" s="1" t="s">
        <v>20</v>
      </c>
      <c r="B13" s="1" t="s">
        <v>9</v>
      </c>
      <c r="C13" s="1" t="s">
        <v>21</v>
      </c>
      <c r="D13" s="12" t="s">
        <v>22</v>
      </c>
      <c r="E13" s="12"/>
      <c r="F13" s="12"/>
      <c r="G13" s="12"/>
      <c r="H13" s="12"/>
      <c r="I13" s="12"/>
      <c r="J13" s="12"/>
      <c r="K13" s="3">
        <v>4</v>
      </c>
      <c r="L13" s="3">
        <f>ROUND(4.3,3)</f>
        <v>4.3</v>
      </c>
      <c r="M13" s="4">
        <f t="shared" si="1"/>
        <v>17.2</v>
      </c>
    </row>
    <row r="14" spans="1:13" ht="24.4" customHeight="1" thickBot="1" x14ac:dyDescent="0.25">
      <c r="A14" s="1" t="s">
        <v>51</v>
      </c>
      <c r="B14" s="1" t="s">
        <v>23</v>
      </c>
      <c r="C14" s="1" t="s">
        <v>24</v>
      </c>
      <c r="D14" s="12" t="s">
        <v>25</v>
      </c>
      <c r="E14" s="12"/>
      <c r="F14" s="12"/>
      <c r="G14" s="12"/>
      <c r="H14" s="12"/>
      <c r="I14" s="12"/>
      <c r="J14" s="12"/>
      <c r="K14" s="3">
        <v>0.30299999999999999</v>
      </c>
      <c r="L14" s="3">
        <v>20.3</v>
      </c>
      <c r="M14" s="4">
        <f t="shared" si="1"/>
        <v>6.15</v>
      </c>
    </row>
    <row r="15" spans="1:13" ht="24.4" customHeight="1" thickBot="1" x14ac:dyDescent="0.25">
      <c r="A15" s="1" t="s">
        <v>52</v>
      </c>
      <c r="B15" s="1" t="s">
        <v>26</v>
      </c>
      <c r="C15" s="1" t="s">
        <v>27</v>
      </c>
      <c r="D15" s="12" t="s">
        <v>28</v>
      </c>
      <c r="E15" s="12"/>
      <c r="F15" s="12"/>
      <c r="G15" s="12"/>
      <c r="H15" s="12"/>
      <c r="I15" s="12"/>
      <c r="J15" s="12"/>
      <c r="K15" s="3">
        <v>0.30299999999999999</v>
      </c>
      <c r="L15" s="3">
        <v>19.25</v>
      </c>
      <c r="M15" s="4">
        <f t="shared" si="1"/>
        <v>5.83</v>
      </c>
    </row>
    <row r="16" spans="1:13" ht="24.4" customHeight="1" thickBot="1" x14ac:dyDescent="0.25">
      <c r="A16" s="1" t="s">
        <v>29</v>
      </c>
      <c r="B16" s="1" t="s">
        <v>30</v>
      </c>
      <c r="C16" s="1" t="s">
        <v>31</v>
      </c>
      <c r="D16" s="12" t="s">
        <v>32</v>
      </c>
      <c r="E16" s="12"/>
      <c r="F16" s="12"/>
      <c r="G16" s="12"/>
      <c r="H16" s="12"/>
      <c r="I16" s="12"/>
      <c r="J16" s="12"/>
      <c r="K16" s="3">
        <v>0.22</v>
      </c>
      <c r="L16" s="3">
        <v>18.239999999999998</v>
      </c>
      <c r="M16" s="4">
        <f t="shared" si="1"/>
        <v>4.01</v>
      </c>
    </row>
    <row r="17" spans="1:13" ht="24.4" customHeight="1" thickBot="1" x14ac:dyDescent="0.25">
      <c r="A17" s="1" t="s">
        <v>53</v>
      </c>
      <c r="B17" s="1" t="s">
        <v>33</v>
      </c>
      <c r="C17" s="1" t="s">
        <v>34</v>
      </c>
      <c r="D17" s="12" t="s">
        <v>35</v>
      </c>
      <c r="E17" s="12"/>
      <c r="F17" s="12"/>
      <c r="G17" s="12"/>
      <c r="H17" s="12"/>
      <c r="I17" s="12"/>
      <c r="J17" s="12"/>
      <c r="K17" s="3">
        <v>0.22</v>
      </c>
      <c r="L17" s="3">
        <v>16.920000000000002</v>
      </c>
      <c r="M17" s="4">
        <f t="shared" si="1"/>
        <v>3.72</v>
      </c>
    </row>
    <row r="18" spans="1:13" ht="15.2" customHeight="1" x14ac:dyDescent="0.2">
      <c r="A18" s="1" t="s">
        <v>36</v>
      </c>
      <c r="B18" s="1" t="s">
        <v>14</v>
      </c>
      <c r="C18" s="1" t="s">
        <v>37</v>
      </c>
      <c r="D18" s="12" t="s">
        <v>38</v>
      </c>
      <c r="E18" s="12"/>
      <c r="F18" s="12"/>
      <c r="G18" s="12"/>
      <c r="H18" s="12"/>
      <c r="I18" s="12"/>
      <c r="J18" s="12"/>
      <c r="K18" s="3">
        <v>2</v>
      </c>
      <c r="L18" s="3">
        <f>SUM(M5:M17)</f>
        <v>68.59</v>
      </c>
      <c r="M18" s="4">
        <f>ROUND((K18*L18)/100,2)</f>
        <v>1.37</v>
      </c>
    </row>
    <row r="19" spans="1:13" ht="15.2" customHeight="1" x14ac:dyDescent="0.2">
      <c r="A19" s="1" t="s">
        <v>36</v>
      </c>
      <c r="B19" s="1" t="s">
        <v>14</v>
      </c>
      <c r="C19" s="1" t="s">
        <v>36</v>
      </c>
      <c r="D19" s="12" t="s">
        <v>50</v>
      </c>
      <c r="E19" s="12"/>
      <c r="F19" s="12"/>
      <c r="G19" s="12"/>
      <c r="H19" s="12"/>
      <c r="I19" s="12"/>
      <c r="J19" s="12"/>
      <c r="K19" s="3">
        <v>3</v>
      </c>
      <c r="L19" s="3">
        <f>SUM(M5:M18)</f>
        <v>69.960000000000008</v>
      </c>
      <c r="M19" s="4">
        <f>(K19/100)*L19</f>
        <v>2.0988000000000002</v>
      </c>
    </row>
    <row r="20" spans="1:13" ht="15.4" customHeight="1" x14ac:dyDescent="0.2">
      <c r="A20" s="6"/>
      <c r="B20" s="6"/>
      <c r="C20" s="6"/>
      <c r="D20" s="14" t="s">
        <v>56</v>
      </c>
      <c r="E20" s="14"/>
      <c r="F20" s="14"/>
      <c r="G20" s="14"/>
      <c r="H20" s="14"/>
      <c r="I20" s="14"/>
      <c r="J20" s="14"/>
      <c r="K20" s="9"/>
      <c r="L20" s="9"/>
      <c r="M20" s="10">
        <f>SUM(M5:M19)</f>
        <v>72.058800000000005</v>
      </c>
    </row>
  </sheetData>
  <mergeCells count="19">
    <mergeCell ref="D15:J15"/>
    <mergeCell ref="D11:J11"/>
    <mergeCell ref="D12:J12"/>
    <mergeCell ref="D13:J13"/>
    <mergeCell ref="D14:J14"/>
    <mergeCell ref="D20:J20"/>
    <mergeCell ref="D16:J16"/>
    <mergeCell ref="D17:J17"/>
    <mergeCell ref="D18:J18"/>
    <mergeCell ref="D19:J19"/>
    <mergeCell ref="D7:J7"/>
    <mergeCell ref="D8:J8"/>
    <mergeCell ref="D9:J9"/>
    <mergeCell ref="D10:J10"/>
    <mergeCell ref="D1:K1"/>
    <mergeCell ref="D4:M4"/>
    <mergeCell ref="D5:J5"/>
    <mergeCell ref="D6:J6"/>
    <mergeCell ref="D3:M3"/>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2022-01-26T15:43:49Z</dcterms:modified>
</cp:coreProperties>
</file>