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pto Prescripcion\2022\2022_BC3 ACÚSTICA\DIVISORIAS\D09\"/>
    </mc:Choice>
  </mc:AlternateContent>
  <bookViews>
    <workbookView xWindow="240" yWindow="45" windowWidth="18855" windowHeight="11985"/>
  </bookViews>
  <sheets>
    <sheet name="Hoja 1" sheetId="1" r:id="rId1"/>
  </sheets>
  <calcPr calcId="152511"/>
</workbook>
</file>

<file path=xl/calcChain.xml><?xml version="1.0" encoding="utf-8"?>
<calcChain xmlns="http://schemas.openxmlformats.org/spreadsheetml/2006/main">
  <c r="M10" i="1" l="1"/>
  <c r="L10" i="1"/>
  <c r="L9" i="1"/>
  <c r="M9" i="1" s="1"/>
  <c r="L8" i="1"/>
  <c r="M8" i="1" s="1"/>
  <c r="L7" i="1"/>
  <c r="M7" i="1" s="1"/>
  <c r="M6" i="1"/>
  <c r="L6" i="1"/>
  <c r="L5" i="1"/>
  <c r="M5" i="1" s="1"/>
  <c r="M18" i="1" l="1"/>
  <c r="M17" i="1"/>
  <c r="M16" i="1"/>
  <c r="M15" i="1"/>
  <c r="L14" i="1"/>
  <c r="M14" i="1" s="1"/>
  <c r="M13" i="1"/>
  <c r="M12" i="1"/>
  <c r="M11" i="1"/>
  <c r="L19" i="1" l="1"/>
  <c r="M19" i="1" s="1"/>
  <c r="L20" i="1" s="1"/>
  <c r="M20" i="1" l="1"/>
  <c r="M21" i="1" s="1"/>
</calcChain>
</file>

<file path=xl/sharedStrings.xml><?xml version="1.0" encoding="utf-8"?>
<sst xmlns="http://schemas.openxmlformats.org/spreadsheetml/2006/main" count="78" uniqueCount="61">
  <si>
    <t>D09. TRASDOSADO SEMIDIRECTO ALTAS PRESTACIONES</t>
  </si>
  <si>
    <t>Código</t>
  </si>
  <si>
    <t>Tipo</t>
  </si>
  <si>
    <t>Ud</t>
  </si>
  <si>
    <t>Resumen</t>
  </si>
  <si>
    <t>Cantidad</t>
  </si>
  <si>
    <t>Precio (€)</t>
  </si>
  <si>
    <t>Importe (€)</t>
  </si>
  <si>
    <t>D09</t>
  </si>
  <si>
    <t>Partida</t>
  </si>
  <si>
    <t>m²</t>
  </si>
  <si>
    <t>TRASDOSADO SEMIDIRECTO ALTAS PRESTACIONES</t>
  </si>
  <si>
    <t>Material</t>
  </si>
  <si>
    <t>m</t>
  </si>
  <si>
    <t>kg</t>
  </si>
  <si>
    <t>Pasta de agarre, según UNE-EN 14496.</t>
  </si>
  <si>
    <t>56307</t>
  </si>
  <si>
    <t>Sin clasificar</t>
  </si>
  <si>
    <t>m²</t>
  </si>
  <si>
    <t>Complejo multicapa ChovACUSTIC PLUS FIELTEX , "CHOVA"</t>
  </si>
  <si>
    <t>56002</t>
  </si>
  <si>
    <t>m²</t>
  </si>
  <si>
    <t>Lámina viscoelástica de alta densidad ViscoLAM 65 "CHOVA"</t>
  </si>
  <si>
    <t>58106</t>
  </si>
  <si>
    <t>Ud</t>
  </si>
  <si>
    <t>Fijación mecánica para paneles aislantes de complejo multicapa ChovAFIX 6 "CHOVA"</t>
  </si>
  <si>
    <t>58114</t>
  </si>
  <si>
    <t>Ud</t>
  </si>
  <si>
    <t>AMORTIGUADOR FTD OMEGA "CHOVA"</t>
  </si>
  <si>
    <t>Mano de obra</t>
  </si>
  <si>
    <t>h</t>
  </si>
  <si>
    <t>Oficial 1ª montador de prefabricados interiores</t>
  </si>
  <si>
    <t>Mano de obra</t>
  </si>
  <si>
    <t>h</t>
  </si>
  <si>
    <t>Ayudante montador de prefabricados interiores</t>
  </si>
  <si>
    <t>AA</t>
  </si>
  <si>
    <t>Mano de obra</t>
  </si>
  <si>
    <t>h</t>
  </si>
  <si>
    <t>Oficial 1ª montador de aislamientos</t>
  </si>
  <si>
    <t>Mano de obra</t>
  </si>
  <si>
    <t>h</t>
  </si>
  <si>
    <t>Ayudante montador de aislamientos</t>
  </si>
  <si>
    <t>%</t>
  </si>
  <si>
    <t>%</t>
  </si>
  <si>
    <t>Costes directos complementarios</t>
  </si>
  <si>
    <t>mt12pik015</t>
  </si>
  <si>
    <t>Omega90x30</t>
  </si>
  <si>
    <t>Maestra Omega  90x40x30 mm, de chapa de acero galvanizado.</t>
  </si>
  <si>
    <t>mt12ppk010b</t>
  </si>
  <si>
    <t>Placa de yeso laminado A / UNE-EN 520 - 1200 / longitud / 13 / borde afinado, Standard .</t>
  </si>
  <si>
    <t>mt12ptk010cd</t>
  </si>
  <si>
    <t>Tornillo autoperforante 3,5x25.</t>
  </si>
  <si>
    <t>mt12pik010b</t>
  </si>
  <si>
    <t>Pasta de juntas, según UNE-EN 13963.</t>
  </si>
  <si>
    <t>mt12pck010a</t>
  </si>
  <si>
    <t>Cinta de juntas de 50 mm de anchura.</t>
  </si>
  <si>
    <t>Costes indirectos</t>
  </si>
  <si>
    <t>PA</t>
  </si>
  <si>
    <t>PB</t>
  </si>
  <si>
    <t>AB</t>
  </si>
  <si>
    <t>Trasdosado semidirecto sobre partición interior, de 70 mm de espesor total, formado por complejo multicapa ChovACUSTIC PLUS FIELTEX "CHOVA, de 36 mm de espesor, 8,4 kg/m² de masa superficial, formado por dos capas simétricas en densidad y espesor de fieltro textil adheridas térmicamente a una lámina viscoelástica de alta densidad de 4 mm de espesor, fijado mecánicamente al tabique con 6 fijaciones del tipo ChovAFIX 6 "CHOVA" y estructura de perfiles de chapa de acero galvanizado de tipo “maestra” de 18 mm de espesor con AMORTIGUADOR FTD OMEGA "CHOVA", a cuyo lado se atornillan dos placas de yeso laminado de 13 mm de espesor entre las cuales se dispone una lámina viscoelástica de alta densidad tipo ViscoLAM 65 "CHOVA".
Incluye: Replanteo y trazado en el forjado inferior y en el superior de los tabiques a realizar. Colocación de banda de estanqueidad y canales inferiores, sobre solado terminado o base de asiento. Colocación de banda de estanqueidad y canales superiores, bajo forjados. Colocación y fijación de los montantes sobre los elementos horizontales. Colocación de las placas para el cierre de una de las caras del tabique, mediante fijaciones mecánicas. Colocación de la napa de poliéster entre los montantes. Cierre de la segunda cara con placas, mediante fijaciones mecánicas. Replanteo de las cajas para alojamiento de mecanismos eléctricos y de paso de instalaciones, y posterior perforación de las placas. Tratamiento de las juntas entre placas. Recibido de las cajas para alojamiento de mecanismos eléctricos y de paso de instalaciones.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</si>
</sst>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2"/>
      <color rgb="FF000000"/>
      <name val="Verdana"/>
      <family val="2"/>
    </font>
    <font>
      <sz val="8"/>
      <color rgb="FF000000"/>
      <name val="Arial"/>
      <family val="2"/>
    </font>
    <font>
      <b/>
      <sz val="8"/>
      <color rgb="FF000000"/>
      <name val="Arial"/>
      <family val="2"/>
    </font>
    <font>
      <b/>
      <sz val="10"/>
      <color rgb="FF000000"/>
      <name val="Arial"/>
      <family val="2"/>
    </font>
    <font>
      <sz val="8"/>
      <name val="Arial"/>
      <family val="2"/>
    </font>
  </fonts>
  <fills count="4">
    <fill>
      <patternFill patternType="none"/>
    </fill>
    <fill>
      <patternFill patternType="gray125"/>
    </fill>
    <fill>
      <patternFill patternType="solid">
        <fgColor rgb="FFFFEDC9"/>
        <bgColor indexed="64"/>
      </patternFill>
    </fill>
    <fill>
      <patternFill patternType="solid">
        <fgColor rgb="FFFFD47D"/>
        <bgColor indexed="64"/>
      </patternFill>
    </fill>
  </fills>
  <borders count="4">
    <border>
      <left/>
      <right/>
      <top/>
      <bottom/>
      <diagonal/>
    </border>
    <border>
      <left/>
      <right/>
      <top/>
      <bottom style="thin">
        <color rgb="FF000000"/>
      </bottom>
      <diagonal/>
    </border>
    <border>
      <left/>
      <right/>
      <top/>
      <bottom style="thin">
        <color indexed="64"/>
      </bottom>
      <diagonal/>
    </border>
    <border>
      <left/>
      <right/>
      <top style="thin">
        <color indexed="64"/>
      </top>
      <bottom/>
      <diagonal/>
    </border>
  </borders>
  <cellStyleXfs count="1">
    <xf numFmtId="0" fontId="0" fillId="0" borderId="0"/>
  </cellStyleXfs>
  <cellXfs count="16">
    <xf numFmtId="0" fontId="0" fillId="0" borderId="0" xfId="0" applyFont="1" applyAlignment="1">
      <alignment horizontal="left" vertical="center"/>
    </xf>
    <xf numFmtId="0" fontId="1" fillId="0" borderId="0" xfId="0" applyFont="1" applyAlignment="1">
      <alignment horizontal="left" vertical="top" wrapText="1"/>
    </xf>
    <xf numFmtId="0" fontId="2" fillId="0" borderId="0" xfId="0" applyFont="1" applyAlignment="1">
      <alignment horizontal="left" vertical="top" wrapText="1"/>
    </xf>
    <xf numFmtId="164" fontId="1" fillId="0" borderId="0" xfId="0" applyNumberFormat="1" applyFont="1" applyAlignment="1">
      <alignment horizontal="right" vertical="top" wrapText="1"/>
    </xf>
    <xf numFmtId="4" fontId="1"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3" fillId="2" borderId="0" xfId="0" applyFont="1" applyFill="1" applyBorder="1" applyAlignment="1">
      <alignment horizontal="left" vertical="center" wrapText="1"/>
    </xf>
    <xf numFmtId="0" fontId="3" fillId="2" borderId="2" xfId="0" applyFont="1" applyFill="1" applyBorder="1" applyAlignment="1">
      <alignment horizontal="left" vertical="center" wrapText="1"/>
    </xf>
    <xf numFmtId="0" fontId="2" fillId="3" borderId="1" xfId="0" applyFont="1" applyFill="1" applyBorder="1" applyAlignment="1">
      <alignment vertical="center" wrapText="1"/>
    </xf>
    <xf numFmtId="2" fontId="2" fillId="3" borderId="1" xfId="0" applyNumberFormat="1" applyFont="1" applyFill="1" applyBorder="1" applyAlignment="1">
      <alignment vertical="center" wrapText="1"/>
    </xf>
    <xf numFmtId="164" fontId="4" fillId="0" borderId="0" xfId="0" applyNumberFormat="1" applyFont="1" applyAlignment="1">
      <alignment horizontal="right" vertical="top" wrapText="1"/>
    </xf>
    <xf numFmtId="0" fontId="1" fillId="0" borderId="0" xfId="0" applyFont="1" applyAlignment="1">
      <alignment horizontal="justify" vertical="top" wrapText="1"/>
    </xf>
    <xf numFmtId="0" fontId="3" fillId="2" borderId="0"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2" fillId="0" borderId="3" xfId="0" applyFont="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topLeftCell="C1" workbookViewId="0">
      <selection activeCell="L14" sqref="L14"/>
    </sheetView>
  </sheetViews>
  <sheetFormatPr baseColWidth="10" defaultRowHeight="15" x14ac:dyDescent="0.2"/>
  <cols>
    <col min="1" max="1" width="7.59765625" customWidth="1"/>
    <col min="2" max="2" width="6.5976562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6.19921875" customWidth="1"/>
    <col min="11" max="11" width="8.19921875" customWidth="1"/>
    <col min="12" max="12" width="8.09765625" customWidth="1"/>
    <col min="13" max="13" width="8.19921875" customWidth="1"/>
  </cols>
  <sheetData>
    <row r="1" spans="1:13" ht="17.850000000000001" customHeight="1" x14ac:dyDescent="0.2">
      <c r="A1" s="7"/>
      <c r="B1" s="7"/>
      <c r="C1" s="7"/>
      <c r="D1" s="7"/>
      <c r="E1" s="13" t="s">
        <v>0</v>
      </c>
      <c r="F1" s="13"/>
      <c r="G1" s="13"/>
      <c r="H1" s="13"/>
      <c r="I1" s="13"/>
      <c r="J1" s="13"/>
      <c r="K1" s="7"/>
      <c r="L1" s="7"/>
      <c r="M1" s="7"/>
    </row>
    <row r="2" spans="1:13" ht="16.7" customHeight="1" x14ac:dyDescent="0.2">
      <c r="A2" s="8" t="s">
        <v>1</v>
      </c>
      <c r="B2" s="8" t="s">
        <v>2</v>
      </c>
      <c r="C2" s="8" t="s">
        <v>3</v>
      </c>
      <c r="D2" s="8" t="s">
        <v>4</v>
      </c>
      <c r="E2" s="8"/>
      <c r="F2" s="8"/>
      <c r="G2" s="8"/>
      <c r="H2" s="8"/>
      <c r="I2" s="8"/>
      <c r="J2" s="8"/>
      <c r="K2" s="8" t="s">
        <v>5</v>
      </c>
      <c r="L2" s="8" t="s">
        <v>6</v>
      </c>
      <c r="M2" s="8" t="s">
        <v>7</v>
      </c>
    </row>
    <row r="3" spans="1:13" ht="15.4" customHeight="1" x14ac:dyDescent="0.2">
      <c r="A3" s="2" t="s">
        <v>8</v>
      </c>
      <c r="B3" s="1" t="s">
        <v>9</v>
      </c>
      <c r="C3" s="1" t="s">
        <v>10</v>
      </c>
      <c r="D3" s="15" t="s">
        <v>11</v>
      </c>
      <c r="E3" s="15"/>
      <c r="F3" s="15"/>
      <c r="G3" s="15"/>
      <c r="H3" s="15"/>
      <c r="I3" s="15"/>
      <c r="J3" s="15"/>
      <c r="K3" s="15"/>
      <c r="L3" s="15"/>
      <c r="M3" s="15"/>
    </row>
    <row r="4" spans="1:13" ht="132.75" customHeight="1" x14ac:dyDescent="0.2">
      <c r="A4" s="5"/>
      <c r="B4" s="5"/>
      <c r="C4" s="5"/>
      <c r="D4" s="12" t="s">
        <v>60</v>
      </c>
      <c r="E4" s="12"/>
      <c r="F4" s="12"/>
      <c r="G4" s="12"/>
      <c r="H4" s="12"/>
      <c r="I4" s="12"/>
      <c r="J4" s="12"/>
      <c r="K4" s="12"/>
      <c r="L4" s="12"/>
      <c r="M4" s="12"/>
    </row>
    <row r="5" spans="1:13" ht="15.2" customHeight="1" x14ac:dyDescent="0.2">
      <c r="A5" s="1" t="s">
        <v>45</v>
      </c>
      <c r="B5" s="1" t="s">
        <v>12</v>
      </c>
      <c r="C5" s="1" t="s">
        <v>14</v>
      </c>
      <c r="D5" s="12" t="s">
        <v>15</v>
      </c>
      <c r="E5" s="12"/>
      <c r="F5" s="12"/>
      <c r="G5" s="12"/>
      <c r="H5" s="12"/>
      <c r="I5" s="12"/>
      <c r="J5" s="12"/>
      <c r="K5" s="3">
        <v>0.1</v>
      </c>
      <c r="L5" s="3">
        <f>ROUND(0.62,3)</f>
        <v>0.62</v>
      </c>
      <c r="M5" s="4">
        <f t="shared" ref="M5:M10" si="0">ROUND(K5*L5,2)</f>
        <v>0.06</v>
      </c>
    </row>
    <row r="6" spans="1:13" ht="15.2" customHeight="1" x14ac:dyDescent="0.2">
      <c r="A6" s="1" t="s">
        <v>46</v>
      </c>
      <c r="B6" s="1" t="s">
        <v>12</v>
      </c>
      <c r="C6" s="1" t="s">
        <v>13</v>
      </c>
      <c r="D6" s="12" t="s">
        <v>47</v>
      </c>
      <c r="E6" s="12"/>
      <c r="F6" s="12"/>
      <c r="G6" s="12"/>
      <c r="H6" s="12"/>
      <c r="I6" s="12"/>
      <c r="J6" s="12"/>
      <c r="K6" s="3">
        <v>2</v>
      </c>
      <c r="L6" s="3">
        <f>ROUND(2.5,3)</f>
        <v>2.5</v>
      </c>
      <c r="M6" s="4">
        <f t="shared" si="0"/>
        <v>5</v>
      </c>
    </row>
    <row r="7" spans="1:13" ht="15.2" customHeight="1" x14ac:dyDescent="0.2">
      <c r="A7" s="1" t="s">
        <v>48</v>
      </c>
      <c r="B7" s="1" t="s">
        <v>12</v>
      </c>
      <c r="C7" s="1" t="s">
        <v>10</v>
      </c>
      <c r="D7" s="12" t="s">
        <v>49</v>
      </c>
      <c r="E7" s="12"/>
      <c r="F7" s="12"/>
      <c r="G7" s="12"/>
      <c r="H7" s="12"/>
      <c r="I7" s="12"/>
      <c r="J7" s="12"/>
      <c r="K7" s="11">
        <v>2.1</v>
      </c>
      <c r="L7" s="3">
        <f>ROUND(5.58,3)</f>
        <v>5.58</v>
      </c>
      <c r="M7" s="4">
        <f t="shared" si="0"/>
        <v>11.72</v>
      </c>
    </row>
    <row r="8" spans="1:13" ht="15.2" customHeight="1" x14ac:dyDescent="0.2">
      <c r="A8" s="1" t="s">
        <v>50</v>
      </c>
      <c r="B8" s="1" t="s">
        <v>12</v>
      </c>
      <c r="C8" s="1" t="s">
        <v>3</v>
      </c>
      <c r="D8" s="12" t="s">
        <v>51</v>
      </c>
      <c r="E8" s="12"/>
      <c r="F8" s="12"/>
      <c r="G8" s="12"/>
      <c r="H8" s="12"/>
      <c r="I8" s="12"/>
      <c r="J8" s="12"/>
      <c r="K8" s="3">
        <v>14</v>
      </c>
      <c r="L8" s="3">
        <f>ROUND(0.01,3)</f>
        <v>0.01</v>
      </c>
      <c r="M8" s="4">
        <f t="shared" si="0"/>
        <v>0.14000000000000001</v>
      </c>
    </row>
    <row r="9" spans="1:13" ht="15.2" customHeight="1" x14ac:dyDescent="0.2">
      <c r="A9" s="1" t="s">
        <v>52</v>
      </c>
      <c r="B9" s="1" t="s">
        <v>12</v>
      </c>
      <c r="C9" s="1" t="s">
        <v>14</v>
      </c>
      <c r="D9" s="12" t="s">
        <v>53</v>
      </c>
      <c r="E9" s="12"/>
      <c r="F9" s="12"/>
      <c r="G9" s="12"/>
      <c r="H9" s="12"/>
      <c r="I9" s="12"/>
      <c r="J9" s="12"/>
      <c r="K9" s="3">
        <v>0.3</v>
      </c>
      <c r="L9" s="3">
        <f>ROUND(1.45,3)</f>
        <v>1.45</v>
      </c>
      <c r="M9" s="4">
        <f t="shared" si="0"/>
        <v>0.44</v>
      </c>
    </row>
    <row r="10" spans="1:13" ht="15.2" customHeight="1" x14ac:dyDescent="0.2">
      <c r="A10" s="1" t="s">
        <v>54</v>
      </c>
      <c r="B10" s="1" t="s">
        <v>12</v>
      </c>
      <c r="C10" s="1" t="s">
        <v>13</v>
      </c>
      <c r="D10" s="12" t="s">
        <v>55</v>
      </c>
      <c r="E10" s="12"/>
      <c r="F10" s="12"/>
      <c r="G10" s="12"/>
      <c r="H10" s="12"/>
      <c r="I10" s="12"/>
      <c r="J10" s="12"/>
      <c r="K10" s="3">
        <v>1.6</v>
      </c>
      <c r="L10" s="3">
        <f>ROUND(0.04,3)</f>
        <v>0.04</v>
      </c>
      <c r="M10" s="4">
        <f t="shared" si="0"/>
        <v>0.06</v>
      </c>
    </row>
    <row r="11" spans="1:13" ht="24.4" customHeight="1" x14ac:dyDescent="0.2">
      <c r="A11" s="1" t="s">
        <v>16</v>
      </c>
      <c r="B11" s="1" t="s">
        <v>12</v>
      </c>
      <c r="C11" s="1" t="s">
        <v>18</v>
      </c>
      <c r="D11" s="12" t="s">
        <v>19</v>
      </c>
      <c r="E11" s="12"/>
      <c r="F11" s="12"/>
      <c r="G11" s="12"/>
      <c r="H11" s="12"/>
      <c r="I11" s="12"/>
      <c r="J11" s="12"/>
      <c r="K11" s="3">
        <v>1.1000000000000001</v>
      </c>
      <c r="L11" s="3">
        <v>16.98</v>
      </c>
      <c r="M11" s="4">
        <f t="shared" ref="M11:M18" si="1">ROUND(K11*L11,2)</f>
        <v>18.68</v>
      </c>
    </row>
    <row r="12" spans="1:13" ht="24.4" customHeight="1" thickBot="1" x14ac:dyDescent="0.25">
      <c r="A12" s="1" t="s">
        <v>20</v>
      </c>
      <c r="B12" s="1" t="s">
        <v>12</v>
      </c>
      <c r="C12" s="1" t="s">
        <v>21</v>
      </c>
      <c r="D12" s="12" t="s">
        <v>22</v>
      </c>
      <c r="E12" s="12"/>
      <c r="F12" s="12"/>
      <c r="G12" s="12"/>
      <c r="H12" s="12"/>
      <c r="I12" s="12"/>
      <c r="J12" s="12"/>
      <c r="K12" s="3">
        <v>1.1000000000000001</v>
      </c>
      <c r="L12" s="3">
        <v>5.65</v>
      </c>
      <c r="M12" s="4">
        <f t="shared" si="1"/>
        <v>6.22</v>
      </c>
    </row>
    <row r="13" spans="1:13" ht="24.4" customHeight="1" thickBot="1" x14ac:dyDescent="0.25">
      <c r="A13" s="1" t="s">
        <v>23</v>
      </c>
      <c r="B13" s="1" t="s">
        <v>12</v>
      </c>
      <c r="C13" s="1" t="s">
        <v>24</v>
      </c>
      <c r="D13" s="12" t="s">
        <v>25</v>
      </c>
      <c r="E13" s="12"/>
      <c r="F13" s="12"/>
      <c r="G13" s="12"/>
      <c r="H13" s="12"/>
      <c r="I13" s="12"/>
      <c r="J13" s="12"/>
      <c r="K13" s="3">
        <v>6</v>
      </c>
      <c r="L13" s="3">
        <v>0.24</v>
      </c>
      <c r="M13" s="4">
        <f t="shared" si="1"/>
        <v>1.44</v>
      </c>
    </row>
    <row r="14" spans="1:13" ht="24.4" customHeight="1" thickBot="1" x14ac:dyDescent="0.25">
      <c r="A14" s="1" t="s">
        <v>26</v>
      </c>
      <c r="B14" s="1" t="s">
        <v>12</v>
      </c>
      <c r="C14" s="1" t="s">
        <v>27</v>
      </c>
      <c r="D14" s="12" t="s">
        <v>28</v>
      </c>
      <c r="E14" s="12"/>
      <c r="F14" s="12"/>
      <c r="G14" s="12"/>
      <c r="H14" s="12"/>
      <c r="I14" s="12"/>
      <c r="J14" s="12"/>
      <c r="K14" s="3">
        <v>4</v>
      </c>
      <c r="L14" s="3">
        <f>ROUND(4.3,3)</f>
        <v>4.3</v>
      </c>
      <c r="M14" s="4">
        <f t="shared" si="1"/>
        <v>17.2</v>
      </c>
    </row>
    <row r="15" spans="1:13" ht="24.4" customHeight="1" thickBot="1" x14ac:dyDescent="0.25">
      <c r="A15" s="1" t="s">
        <v>57</v>
      </c>
      <c r="B15" s="1" t="s">
        <v>29</v>
      </c>
      <c r="C15" s="1" t="s">
        <v>30</v>
      </c>
      <c r="D15" s="12" t="s">
        <v>31</v>
      </c>
      <c r="E15" s="12"/>
      <c r="F15" s="12"/>
      <c r="G15" s="12"/>
      <c r="H15" s="12"/>
      <c r="I15" s="12"/>
      <c r="J15" s="12"/>
      <c r="K15" s="3">
        <v>0.30299999999999999</v>
      </c>
      <c r="L15" s="3">
        <v>20.3</v>
      </c>
      <c r="M15" s="4">
        <f t="shared" si="1"/>
        <v>6.15</v>
      </c>
    </row>
    <row r="16" spans="1:13" ht="24.4" customHeight="1" thickBot="1" x14ac:dyDescent="0.25">
      <c r="A16" s="1" t="s">
        <v>58</v>
      </c>
      <c r="B16" s="1" t="s">
        <v>32</v>
      </c>
      <c r="C16" s="1" t="s">
        <v>33</v>
      </c>
      <c r="D16" s="12" t="s">
        <v>34</v>
      </c>
      <c r="E16" s="12"/>
      <c r="F16" s="12"/>
      <c r="G16" s="12"/>
      <c r="H16" s="12"/>
      <c r="I16" s="12"/>
      <c r="J16" s="12"/>
      <c r="K16" s="3">
        <v>0.30299999999999999</v>
      </c>
      <c r="L16" s="3">
        <v>19.25</v>
      </c>
      <c r="M16" s="4">
        <f t="shared" si="1"/>
        <v>5.83</v>
      </c>
    </row>
    <row r="17" spans="1:13" ht="24.4" customHeight="1" thickBot="1" x14ac:dyDescent="0.25">
      <c r="A17" s="1" t="s">
        <v>35</v>
      </c>
      <c r="B17" s="1" t="s">
        <v>36</v>
      </c>
      <c r="C17" s="1" t="s">
        <v>37</v>
      </c>
      <c r="D17" s="12" t="s">
        <v>38</v>
      </c>
      <c r="E17" s="12"/>
      <c r="F17" s="12"/>
      <c r="G17" s="12"/>
      <c r="H17" s="12"/>
      <c r="I17" s="12"/>
      <c r="J17" s="12"/>
      <c r="K17" s="3">
        <v>0.22</v>
      </c>
      <c r="L17" s="3">
        <v>18.239999999999998</v>
      </c>
      <c r="M17" s="4">
        <f t="shared" si="1"/>
        <v>4.01</v>
      </c>
    </row>
    <row r="18" spans="1:13" ht="24.4" customHeight="1" thickBot="1" x14ac:dyDescent="0.25">
      <c r="A18" s="1" t="s">
        <v>59</v>
      </c>
      <c r="B18" s="1" t="s">
        <v>39</v>
      </c>
      <c r="C18" s="1" t="s">
        <v>40</v>
      </c>
      <c r="D18" s="12" t="s">
        <v>41</v>
      </c>
      <c r="E18" s="12"/>
      <c r="F18" s="12"/>
      <c r="G18" s="12"/>
      <c r="H18" s="12"/>
      <c r="I18" s="12"/>
      <c r="J18" s="12"/>
      <c r="K18" s="3">
        <v>0.22</v>
      </c>
      <c r="L18" s="3">
        <v>16.920000000000002</v>
      </c>
      <c r="M18" s="4">
        <f t="shared" si="1"/>
        <v>3.72</v>
      </c>
    </row>
    <row r="19" spans="1:13" ht="15.2" customHeight="1" x14ac:dyDescent="0.2">
      <c r="A19" s="1" t="s">
        <v>42</v>
      </c>
      <c r="B19" s="1" t="s">
        <v>17</v>
      </c>
      <c r="C19" s="1" t="s">
        <v>43</v>
      </c>
      <c r="D19" s="12" t="s">
        <v>44</v>
      </c>
      <c r="E19" s="12"/>
      <c r="F19" s="12"/>
      <c r="G19" s="12"/>
      <c r="H19" s="12"/>
      <c r="I19" s="12"/>
      <c r="J19" s="12"/>
      <c r="K19" s="3">
        <v>2</v>
      </c>
      <c r="L19" s="3">
        <f>SUM(M5:M18)</f>
        <v>80.67</v>
      </c>
      <c r="M19" s="4">
        <f>ROUND((K19*L19)/100,2)</f>
        <v>1.61</v>
      </c>
    </row>
    <row r="20" spans="1:13" ht="15.2" customHeight="1" x14ac:dyDescent="0.2">
      <c r="A20" s="1" t="s">
        <v>42</v>
      </c>
      <c r="B20" s="1" t="s">
        <v>17</v>
      </c>
      <c r="C20" s="1" t="s">
        <v>42</v>
      </c>
      <c r="D20" s="12" t="s">
        <v>56</v>
      </c>
      <c r="E20" s="12"/>
      <c r="F20" s="12"/>
      <c r="G20" s="12"/>
      <c r="H20" s="12"/>
      <c r="I20" s="12"/>
      <c r="J20" s="12"/>
      <c r="K20" s="3">
        <v>3</v>
      </c>
      <c r="L20" s="3">
        <f>SUM(M5:M19)</f>
        <v>82.28</v>
      </c>
      <c r="M20" s="4">
        <f>(K20/100)*L20</f>
        <v>2.4683999999999999</v>
      </c>
    </row>
    <row r="21" spans="1:13" ht="15.4" customHeight="1" x14ac:dyDescent="0.2">
      <c r="A21" s="6"/>
      <c r="B21" s="6"/>
      <c r="C21" s="6"/>
      <c r="D21" s="14" t="s">
        <v>8</v>
      </c>
      <c r="E21" s="14"/>
      <c r="F21" s="14"/>
      <c r="G21" s="14"/>
      <c r="H21" s="14"/>
      <c r="I21" s="14"/>
      <c r="J21" s="14"/>
      <c r="K21" s="9"/>
      <c r="L21" s="9"/>
      <c r="M21" s="10">
        <f>SUM(M5:M20)</f>
        <v>84.748400000000004</v>
      </c>
    </row>
  </sheetData>
  <mergeCells count="20">
    <mergeCell ref="D21:J21"/>
    <mergeCell ref="D17:J17"/>
    <mergeCell ref="D18:J18"/>
    <mergeCell ref="D19:J19"/>
    <mergeCell ref="D20:J20"/>
    <mergeCell ref="D16:J16"/>
    <mergeCell ref="D11:J11"/>
    <mergeCell ref="E1:J1"/>
    <mergeCell ref="D12:J12"/>
    <mergeCell ref="D13:J13"/>
    <mergeCell ref="D14:J14"/>
    <mergeCell ref="D15:J15"/>
    <mergeCell ref="D4:M4"/>
    <mergeCell ref="D5:J5"/>
    <mergeCell ref="D6:J6"/>
    <mergeCell ref="D7:J7"/>
    <mergeCell ref="D8:J8"/>
    <mergeCell ref="D9:J9"/>
    <mergeCell ref="D10:J10"/>
    <mergeCell ref="D3:M3"/>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Neus Sifres Pelegero</cp:lastModifiedBy>
  <dcterms:modified xsi:type="dcterms:W3CDTF">2022-01-26T15:59:18Z</dcterms:modified>
</cp:coreProperties>
</file>