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pto Prescripcion\2022\2022_BC3 ACÚSTICA\DIVISORIAS\D10\"/>
    </mc:Choice>
  </mc:AlternateContent>
  <bookViews>
    <workbookView xWindow="240" yWindow="45" windowWidth="18855" windowHeight="11985"/>
  </bookViews>
  <sheets>
    <sheet name="Hoja 1" sheetId="1" r:id="rId1"/>
  </sheets>
  <calcPr calcId="152511"/>
</workbook>
</file>

<file path=xl/calcChain.xml><?xml version="1.0" encoding="utf-8"?>
<calcChain xmlns="http://schemas.openxmlformats.org/spreadsheetml/2006/main">
  <c r="M20" i="1" l="1"/>
  <c r="M19" i="1"/>
  <c r="M18" i="1"/>
  <c r="M17" i="1"/>
  <c r="M16" i="1"/>
  <c r="M15" i="1"/>
  <c r="M14" i="1"/>
  <c r="L13" i="1"/>
  <c r="M13" i="1" s="1"/>
  <c r="L12" i="1"/>
  <c r="M12" i="1" s="1"/>
  <c r="L11" i="1"/>
  <c r="M11" i="1" s="1"/>
  <c r="L10" i="1"/>
  <c r="M10" i="1" s="1"/>
  <c r="M9" i="1"/>
  <c r="L8" i="1"/>
  <c r="M8" i="1" s="1"/>
  <c r="L7" i="1"/>
  <c r="M7" i="1" s="1"/>
  <c r="L6" i="1"/>
  <c r="M6" i="1" s="1"/>
  <c r="L5" i="1"/>
  <c r="M5" i="1" s="1"/>
  <c r="L21" i="1" l="1"/>
  <c r="M21" i="1" s="1"/>
  <c r="L22" i="1" s="1"/>
  <c r="M22" i="1" s="1"/>
  <c r="M23" i="1" l="1"/>
</calcChain>
</file>

<file path=xl/sharedStrings.xml><?xml version="1.0" encoding="utf-8"?>
<sst xmlns="http://schemas.openxmlformats.org/spreadsheetml/2006/main" count="86" uniqueCount="78">
  <si>
    <t>D10. TRASDOSADO AUTOPORTANTE ALTAS PRESTACIONES</t>
  </si>
  <si>
    <t>Código</t>
  </si>
  <si>
    <t>Tipo</t>
  </si>
  <si>
    <t>Ud</t>
  </si>
  <si>
    <t>Resumen</t>
  </si>
  <si>
    <t>Cantidad</t>
  </si>
  <si>
    <t>Precio (€)</t>
  </si>
  <si>
    <t>Importe (€)</t>
  </si>
  <si>
    <t>D10</t>
  </si>
  <si>
    <t>Partida</t>
  </si>
  <si>
    <t>m²</t>
  </si>
  <si>
    <t>TRASDOSADO AUTOPORTANTE ALTAS PRESTACIONES</t>
  </si>
  <si>
    <t>mt12psg070c</t>
  </si>
  <si>
    <t>Material</t>
  </si>
  <si>
    <t>m</t>
  </si>
  <si>
    <t>Canal raíl de perfil galvanizado para entramados de fijación de placas de yeso de ancho 48 mm, según UNE-EN 14195.</t>
  </si>
  <si>
    <t>mt12psg060c</t>
  </si>
  <si>
    <t>Material</t>
  </si>
  <si>
    <t>m</t>
  </si>
  <si>
    <t>Montante de perfil de acero galvanizado de 48 mm de anchura, según UNE-EN 14195.</t>
  </si>
  <si>
    <t>mt12psg010a</t>
  </si>
  <si>
    <t>Material</t>
  </si>
  <si>
    <t>m²</t>
  </si>
  <si>
    <t>Placa de yeso laminado A / UNE-EN 520 - 1200 / longitud / 13 / borde afinado.</t>
  </si>
  <si>
    <t>mt12psg081d</t>
  </si>
  <si>
    <t>Material</t>
  </si>
  <si>
    <t>Ud</t>
  </si>
  <si>
    <t>Tornillo autoperforante 3,5x45 mm.</t>
  </si>
  <si>
    <t>56307</t>
  </si>
  <si>
    <t>Sin clasificar</t>
  </si>
  <si>
    <t>m²</t>
  </si>
  <si>
    <t>Complejo multicapa ChovACUSTIC PLUS FIELTEX , "CHOVA"</t>
  </si>
  <si>
    <t>mt12psg220</t>
  </si>
  <si>
    <t>Material</t>
  </si>
  <si>
    <t>Ud</t>
  </si>
  <si>
    <t>Fijación compuesta por taco y tornillo 5x27.</t>
  </si>
  <si>
    <t>mt12psg035a</t>
  </si>
  <si>
    <t>Material</t>
  </si>
  <si>
    <t>kg</t>
  </si>
  <si>
    <t>Pasta de agarre, según UNE-EN 14496.</t>
  </si>
  <si>
    <t>mt12psg030a</t>
  </si>
  <si>
    <t>Material</t>
  </si>
  <si>
    <t>kg</t>
  </si>
  <si>
    <t>Pasta para juntas, según UNE-EN 13963.</t>
  </si>
  <si>
    <t>mt12psg040a</t>
  </si>
  <si>
    <t>Material</t>
  </si>
  <si>
    <t>m</t>
  </si>
  <si>
    <t>Cinta de juntas.</t>
  </si>
  <si>
    <t>58200</t>
  </si>
  <si>
    <t>m</t>
  </si>
  <si>
    <t>Banda autoadhesiva ELASTOBAND 50 "CHOVA"</t>
  </si>
  <si>
    <t>56002</t>
  </si>
  <si>
    <t>m²</t>
  </si>
  <si>
    <t>Lámina viscoelástica de alta densidad ViscoLAM 65 "CHOVA"</t>
  </si>
  <si>
    <t>58106</t>
  </si>
  <si>
    <t>Ud</t>
  </si>
  <si>
    <t>Fijación mecánica para paneles aislantes de complejo multicapa ChovAFIX 6 "CHOVA"</t>
  </si>
  <si>
    <t>Mano de obra</t>
  </si>
  <si>
    <t>h</t>
  </si>
  <si>
    <t>Oficial 1ª montador de prefabricados interiores</t>
  </si>
  <si>
    <t>Mano de obra</t>
  </si>
  <si>
    <t>h</t>
  </si>
  <si>
    <t>Ayudante montador de prefabricados interiores</t>
  </si>
  <si>
    <t>AA</t>
  </si>
  <si>
    <t>Mano de obra</t>
  </si>
  <si>
    <t>h</t>
  </si>
  <si>
    <t>Oficial 1ª montador de aislamientos</t>
  </si>
  <si>
    <t>Mano de obra</t>
  </si>
  <si>
    <t>h</t>
  </si>
  <si>
    <t>Ayudante montador de aislamientos</t>
  </si>
  <si>
    <t>%</t>
  </si>
  <si>
    <t>%</t>
  </si>
  <si>
    <t>Costes directos complementarios</t>
  </si>
  <si>
    <t>Costes indirectos</t>
  </si>
  <si>
    <t>PA</t>
  </si>
  <si>
    <t>PB</t>
  </si>
  <si>
    <t>AB</t>
  </si>
  <si>
    <t>Trasdosado autoportante de altas prestaciones formado por tabique interior, de 108 mm de espesor total, formado por una estructura simple de perfiles de chapa de acero galvanizado de 48 mm de anchura, a base de montantes (elementos verticales) separados 600 mm entre sí, con disposición normal "N" y canales (elementos horizontales); complejo multicapa ChovACUSTIC PLUS FIELTEX "CHOVA" de 36 mm de espesor, 8,4 kg/m² de masa superficial, formado por dos capas simétricas en densidad y espesor de fieltro textil adheridas térmicamente a una lámina viscoelástica de alta densidad de 4 mm de espesor, fijado mecánicamente al tabique mediante 6 fijaciones ChovAFIX 6, a cuyo lado externo se atornillan dos placas de yeso laminado de 13 mm de espesor y una lámina viscoelástica de alta densidad de 4 mm y 6,5 kg/m² ViscoLAM 65 "CHOVA" de 4 mm de espesor, entre ambas placas.
Incluye: Replanteo y trazado en el forjado inferior y en el superior de los tabiques a realizar. Colocación de banda de estanqueidad y canales inferiores, sobre solado terminado o base de asiento. Colocación de banda de estanqueidad tipo ELASTOBAND 50"CHOVA" y canales superiores, bajo forjados. Colocación y fijación de los montantes sobre los elementos horizontales. Colocación de las placas para el cierre de una de las caras del tabique, mediante fijaciones mecánicas. Tratamiento de las juntas entre placas. Recibido de las cajas para alojamiento de mecanismos eléctricos y de paso de instalaciones.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</si>
</sst>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rgb="FF000000"/>
      <name val="Verdana"/>
      <family val="2"/>
    </font>
    <font>
      <sz val="8"/>
      <color rgb="FF000000"/>
      <name val="Arial"/>
      <family val="2"/>
    </font>
    <font>
      <b/>
      <sz val="8"/>
      <color rgb="FF000000"/>
      <name val="Arial"/>
      <family val="2"/>
    </font>
    <font>
      <b/>
      <sz val="10"/>
      <color rgb="FF000000"/>
      <name val="Arial"/>
      <family val="2"/>
    </font>
  </fonts>
  <fills count="4">
    <fill>
      <patternFill patternType="none"/>
    </fill>
    <fill>
      <patternFill patternType="gray125"/>
    </fill>
    <fill>
      <patternFill patternType="solid">
        <fgColor rgb="FFFFEDC9"/>
        <bgColor indexed="64"/>
      </patternFill>
    </fill>
    <fill>
      <patternFill patternType="solid">
        <fgColor rgb="FFFFD47D"/>
        <bgColor indexed="64"/>
      </patternFill>
    </fill>
  </fills>
  <borders count="4">
    <border>
      <left/>
      <right/>
      <top/>
      <bottom/>
      <diagonal/>
    </border>
    <border>
      <left/>
      <right/>
      <top/>
      <bottom style="thin">
        <color rgb="FF000000"/>
      </bottom>
      <diagonal/>
    </border>
    <border>
      <left/>
      <right/>
      <top/>
      <bottom style="thin">
        <color indexed="64"/>
      </bottom>
      <diagonal/>
    </border>
    <border>
      <left/>
      <right/>
      <top style="thin">
        <color indexed="64"/>
      </top>
      <bottom/>
      <diagonal/>
    </border>
  </borders>
  <cellStyleXfs count="1">
    <xf numFmtId="0" fontId="0" fillId="0" borderId="0"/>
  </cellStyleXfs>
  <cellXfs count="15">
    <xf numFmtId="0" fontId="0" fillId="0" borderId="0" xfId="0" applyFont="1" applyAlignment="1">
      <alignment horizontal="left" vertical="center"/>
    </xf>
    <xf numFmtId="0" fontId="1" fillId="0" borderId="0" xfId="0" applyFont="1" applyAlignment="1">
      <alignment horizontal="left" vertical="top" wrapText="1"/>
    </xf>
    <xf numFmtId="0" fontId="2" fillId="0" borderId="0" xfId="0" applyFont="1" applyAlignment="1">
      <alignment horizontal="left" vertical="top" wrapText="1"/>
    </xf>
    <xf numFmtId="164" fontId="1" fillId="0" borderId="0" xfId="0" applyNumberFormat="1" applyFont="1" applyAlignment="1">
      <alignment horizontal="right" vertical="top" wrapText="1"/>
    </xf>
    <xf numFmtId="4" fontId="1"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3" fillId="2" borderId="0" xfId="0" applyFont="1" applyFill="1" applyBorder="1" applyAlignment="1">
      <alignment horizontal="left" vertical="center" wrapText="1"/>
    </xf>
    <xf numFmtId="0" fontId="3" fillId="2" borderId="2" xfId="0" applyFont="1" applyFill="1" applyBorder="1" applyAlignment="1">
      <alignment horizontal="left" vertical="center" wrapText="1"/>
    </xf>
    <xf numFmtId="0" fontId="2" fillId="3" borderId="1" xfId="0" applyFont="1" applyFill="1" applyBorder="1" applyAlignment="1">
      <alignment vertical="center" wrapText="1"/>
    </xf>
    <xf numFmtId="2" fontId="2" fillId="3" borderId="1" xfId="0" applyNumberFormat="1" applyFont="1" applyFill="1" applyBorder="1" applyAlignment="1">
      <alignment vertical="center" wrapText="1"/>
    </xf>
    <xf numFmtId="0" fontId="1" fillId="0" borderId="0" xfId="0" applyFont="1" applyAlignment="1">
      <alignment horizontal="justify" vertical="top" wrapText="1"/>
    </xf>
    <xf numFmtId="0" fontId="2" fillId="3" borderId="1"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2" fillId="0" borderId="3"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abSelected="1" workbookViewId="0">
      <selection activeCell="D4" sqref="D4:M4"/>
    </sheetView>
  </sheetViews>
  <sheetFormatPr baseColWidth="10" defaultRowHeight="15" x14ac:dyDescent="0.2"/>
  <cols>
    <col min="1" max="1" width="7.3984375" customWidth="1"/>
    <col min="2" max="2" width="6.5976562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13" ht="17.850000000000001" customHeight="1" x14ac:dyDescent="0.2">
      <c r="A1" s="7"/>
      <c r="B1" s="7"/>
      <c r="C1" s="7"/>
      <c r="D1" s="13" t="s">
        <v>0</v>
      </c>
      <c r="E1" s="13"/>
      <c r="F1" s="13"/>
      <c r="G1" s="13"/>
      <c r="H1" s="13"/>
      <c r="I1" s="13"/>
      <c r="J1" s="13"/>
      <c r="K1" s="7"/>
      <c r="L1" s="7"/>
      <c r="M1" s="7"/>
    </row>
    <row r="2" spans="1:13" ht="16.7" customHeight="1" x14ac:dyDescent="0.2">
      <c r="A2" s="8" t="s">
        <v>1</v>
      </c>
      <c r="B2" s="8" t="s">
        <v>2</v>
      </c>
      <c r="C2" s="8" t="s">
        <v>3</v>
      </c>
      <c r="D2" s="8" t="s">
        <v>4</v>
      </c>
      <c r="E2" s="8"/>
      <c r="F2" s="8"/>
      <c r="G2" s="8"/>
      <c r="H2" s="8"/>
      <c r="I2" s="8"/>
      <c r="J2" s="8"/>
      <c r="K2" s="8" t="s">
        <v>5</v>
      </c>
      <c r="L2" s="8" t="s">
        <v>6</v>
      </c>
      <c r="M2" s="8" t="s">
        <v>7</v>
      </c>
    </row>
    <row r="3" spans="1:13" ht="15.4" customHeight="1" x14ac:dyDescent="0.2">
      <c r="A3" s="2" t="s">
        <v>8</v>
      </c>
      <c r="B3" s="1" t="s">
        <v>9</v>
      </c>
      <c r="C3" s="1" t="s">
        <v>10</v>
      </c>
      <c r="D3" s="14" t="s">
        <v>11</v>
      </c>
      <c r="E3" s="14"/>
      <c r="F3" s="14"/>
      <c r="G3" s="14"/>
      <c r="H3" s="14"/>
      <c r="I3" s="14"/>
      <c r="J3" s="14"/>
      <c r="K3" s="14"/>
      <c r="L3" s="14"/>
      <c r="M3" s="14"/>
    </row>
    <row r="4" spans="1:13" ht="116.25" customHeight="1" x14ac:dyDescent="0.2">
      <c r="A4" s="5"/>
      <c r="B4" s="5"/>
      <c r="C4" s="5"/>
      <c r="D4" s="11" t="s">
        <v>77</v>
      </c>
      <c r="E4" s="11"/>
      <c r="F4" s="11"/>
      <c r="G4" s="11"/>
      <c r="H4" s="11"/>
      <c r="I4" s="11"/>
      <c r="J4" s="11"/>
      <c r="K4" s="11"/>
      <c r="L4" s="11"/>
      <c r="M4" s="11"/>
    </row>
    <row r="5" spans="1:13" ht="21.4" customHeight="1" thickBot="1" x14ac:dyDescent="0.25">
      <c r="A5" s="1" t="s">
        <v>12</v>
      </c>
      <c r="B5" s="1" t="s">
        <v>13</v>
      </c>
      <c r="C5" s="1" t="s">
        <v>14</v>
      </c>
      <c r="D5" s="11" t="s">
        <v>15</v>
      </c>
      <c r="E5" s="11"/>
      <c r="F5" s="11"/>
      <c r="G5" s="11"/>
      <c r="H5" s="11"/>
      <c r="I5" s="11"/>
      <c r="J5" s="11"/>
      <c r="K5" s="3">
        <v>0.7</v>
      </c>
      <c r="L5" s="3">
        <f>ROUND(1.1,3)</f>
        <v>1.1000000000000001</v>
      </c>
      <c r="M5" s="4">
        <f t="shared" ref="M5:M20" si="0">ROUND(K5*L5,2)</f>
        <v>0.77</v>
      </c>
    </row>
    <row r="6" spans="1:13" ht="15.2" customHeight="1" thickBot="1" x14ac:dyDescent="0.25">
      <c r="A6" s="1" t="s">
        <v>16</v>
      </c>
      <c r="B6" s="1" t="s">
        <v>17</v>
      </c>
      <c r="C6" s="1" t="s">
        <v>18</v>
      </c>
      <c r="D6" s="11" t="s">
        <v>19</v>
      </c>
      <c r="E6" s="11"/>
      <c r="F6" s="11"/>
      <c r="G6" s="11"/>
      <c r="H6" s="11"/>
      <c r="I6" s="11"/>
      <c r="J6" s="11"/>
      <c r="K6" s="3">
        <v>2.75</v>
      </c>
      <c r="L6" s="3">
        <f>ROUND(1.41,3)</f>
        <v>1.41</v>
      </c>
      <c r="M6" s="4">
        <f t="shared" si="0"/>
        <v>3.88</v>
      </c>
    </row>
    <row r="7" spans="1:13" ht="15.2" customHeight="1" thickBot="1" x14ac:dyDescent="0.25">
      <c r="A7" s="1" t="s">
        <v>20</v>
      </c>
      <c r="B7" s="1" t="s">
        <v>21</v>
      </c>
      <c r="C7" s="1" t="s">
        <v>22</v>
      </c>
      <c r="D7" s="11" t="s">
        <v>23</v>
      </c>
      <c r="E7" s="11"/>
      <c r="F7" s="11"/>
      <c r="G7" s="11"/>
      <c r="H7" s="11"/>
      <c r="I7" s="11"/>
      <c r="J7" s="11"/>
      <c r="K7" s="3">
        <v>2.1</v>
      </c>
      <c r="L7" s="3">
        <f>ROUND(4.93,3)</f>
        <v>4.93</v>
      </c>
      <c r="M7" s="4">
        <f t="shared" si="0"/>
        <v>10.35</v>
      </c>
    </row>
    <row r="8" spans="1:13" ht="15.2" customHeight="1" thickBot="1" x14ac:dyDescent="0.25">
      <c r="A8" s="1" t="s">
        <v>24</v>
      </c>
      <c r="B8" s="1" t="s">
        <v>25</v>
      </c>
      <c r="C8" s="1" t="s">
        <v>26</v>
      </c>
      <c r="D8" s="11" t="s">
        <v>27</v>
      </c>
      <c r="E8" s="11"/>
      <c r="F8" s="11"/>
      <c r="G8" s="11"/>
      <c r="H8" s="11"/>
      <c r="I8" s="11"/>
      <c r="J8" s="11"/>
      <c r="K8" s="3">
        <v>38</v>
      </c>
      <c r="L8" s="3">
        <f>ROUND(0.01,3)</f>
        <v>0.01</v>
      </c>
      <c r="M8" s="4">
        <f t="shared" si="0"/>
        <v>0.38</v>
      </c>
    </row>
    <row r="9" spans="1:13" ht="24.4" customHeight="1" thickBot="1" x14ac:dyDescent="0.25">
      <c r="A9" s="1" t="s">
        <v>28</v>
      </c>
      <c r="B9" s="1" t="s">
        <v>13</v>
      </c>
      <c r="C9" s="1" t="s">
        <v>30</v>
      </c>
      <c r="D9" s="11" t="s">
        <v>31</v>
      </c>
      <c r="E9" s="11"/>
      <c r="F9" s="11"/>
      <c r="G9" s="11"/>
      <c r="H9" s="11"/>
      <c r="I9" s="11"/>
      <c r="J9" s="11"/>
      <c r="K9" s="3">
        <v>1.1000000000000001</v>
      </c>
      <c r="L9" s="3">
        <v>16.98</v>
      </c>
      <c r="M9" s="4">
        <f t="shared" si="0"/>
        <v>18.68</v>
      </c>
    </row>
    <row r="10" spans="1:13" ht="15.2" customHeight="1" thickBot="1" x14ac:dyDescent="0.25">
      <c r="A10" s="1" t="s">
        <v>32</v>
      </c>
      <c r="B10" s="1" t="s">
        <v>33</v>
      </c>
      <c r="C10" s="1" t="s">
        <v>34</v>
      </c>
      <c r="D10" s="11" t="s">
        <v>35</v>
      </c>
      <c r="E10" s="11"/>
      <c r="F10" s="11"/>
      <c r="G10" s="11"/>
      <c r="H10" s="11"/>
      <c r="I10" s="11"/>
      <c r="J10" s="11"/>
      <c r="K10" s="3">
        <v>1.6</v>
      </c>
      <c r="L10" s="3">
        <f>ROUND(0.06,3)</f>
        <v>0.06</v>
      </c>
      <c r="M10" s="4">
        <f t="shared" si="0"/>
        <v>0.1</v>
      </c>
    </row>
    <row r="11" spans="1:13" ht="15.2" customHeight="1" thickBot="1" x14ac:dyDescent="0.25">
      <c r="A11" s="1" t="s">
        <v>36</v>
      </c>
      <c r="B11" s="1" t="s">
        <v>37</v>
      </c>
      <c r="C11" s="1" t="s">
        <v>38</v>
      </c>
      <c r="D11" s="11" t="s">
        <v>39</v>
      </c>
      <c r="E11" s="11"/>
      <c r="F11" s="11"/>
      <c r="G11" s="11"/>
      <c r="H11" s="11"/>
      <c r="I11" s="11"/>
      <c r="J11" s="11"/>
      <c r="K11" s="3">
        <v>0.2</v>
      </c>
      <c r="L11" s="3">
        <f>ROUND(0.58,3)</f>
        <v>0.57999999999999996</v>
      </c>
      <c r="M11" s="4">
        <f t="shared" si="0"/>
        <v>0.12</v>
      </c>
    </row>
    <row r="12" spans="1:13" ht="15.2" customHeight="1" thickBot="1" x14ac:dyDescent="0.25">
      <c r="A12" s="1" t="s">
        <v>40</v>
      </c>
      <c r="B12" s="1" t="s">
        <v>41</v>
      </c>
      <c r="C12" s="1" t="s">
        <v>42</v>
      </c>
      <c r="D12" s="11" t="s">
        <v>43</v>
      </c>
      <c r="E12" s="11"/>
      <c r="F12" s="11"/>
      <c r="G12" s="11"/>
      <c r="H12" s="11"/>
      <c r="I12" s="11"/>
      <c r="J12" s="11"/>
      <c r="K12" s="3">
        <v>1</v>
      </c>
      <c r="L12" s="3">
        <f>ROUND(1.26,3)</f>
        <v>1.26</v>
      </c>
      <c r="M12" s="4">
        <f t="shared" si="0"/>
        <v>1.26</v>
      </c>
    </row>
    <row r="13" spans="1:13" ht="15.2" customHeight="1" thickBot="1" x14ac:dyDescent="0.25">
      <c r="A13" s="1" t="s">
        <v>44</v>
      </c>
      <c r="B13" s="1" t="s">
        <v>45</v>
      </c>
      <c r="C13" s="1" t="s">
        <v>46</v>
      </c>
      <c r="D13" s="11" t="s">
        <v>47</v>
      </c>
      <c r="E13" s="11"/>
      <c r="F13" s="11"/>
      <c r="G13" s="11"/>
      <c r="H13" s="11"/>
      <c r="I13" s="11"/>
      <c r="J13" s="11"/>
      <c r="K13" s="3">
        <v>3.2</v>
      </c>
      <c r="L13" s="3">
        <f>ROUND(0.03,3)</f>
        <v>0.03</v>
      </c>
      <c r="M13" s="4">
        <f t="shared" si="0"/>
        <v>0.1</v>
      </c>
    </row>
    <row r="14" spans="1:13" ht="24.4" customHeight="1" thickBot="1" x14ac:dyDescent="0.25">
      <c r="A14" s="1" t="s">
        <v>48</v>
      </c>
      <c r="B14" s="1" t="s">
        <v>13</v>
      </c>
      <c r="C14" s="1" t="s">
        <v>49</v>
      </c>
      <c r="D14" s="11" t="s">
        <v>50</v>
      </c>
      <c r="E14" s="11"/>
      <c r="F14" s="11"/>
      <c r="G14" s="11"/>
      <c r="H14" s="11"/>
      <c r="I14" s="11"/>
      <c r="J14" s="11"/>
      <c r="K14" s="3">
        <v>0.2</v>
      </c>
      <c r="L14" s="3">
        <v>0.86</v>
      </c>
      <c r="M14" s="4">
        <f t="shared" si="0"/>
        <v>0.17</v>
      </c>
    </row>
    <row r="15" spans="1:13" ht="24.4" customHeight="1" thickBot="1" x14ac:dyDescent="0.25">
      <c r="A15" s="1" t="s">
        <v>51</v>
      </c>
      <c r="B15" s="1" t="s">
        <v>13</v>
      </c>
      <c r="C15" s="1" t="s">
        <v>52</v>
      </c>
      <c r="D15" s="11" t="s">
        <v>53</v>
      </c>
      <c r="E15" s="11"/>
      <c r="F15" s="11"/>
      <c r="G15" s="11"/>
      <c r="H15" s="11"/>
      <c r="I15" s="11"/>
      <c r="J15" s="11"/>
      <c r="K15" s="3">
        <v>1.1000000000000001</v>
      </c>
      <c r="L15" s="3">
        <v>4.8499999999999996</v>
      </c>
      <c r="M15" s="4">
        <f t="shared" si="0"/>
        <v>5.34</v>
      </c>
    </row>
    <row r="16" spans="1:13" ht="24.4" customHeight="1" thickBot="1" x14ac:dyDescent="0.25">
      <c r="A16" s="1" t="s">
        <v>54</v>
      </c>
      <c r="B16" s="1" t="s">
        <v>13</v>
      </c>
      <c r="C16" s="1" t="s">
        <v>55</v>
      </c>
      <c r="D16" s="11" t="s">
        <v>56</v>
      </c>
      <c r="E16" s="11"/>
      <c r="F16" s="11"/>
      <c r="G16" s="11"/>
      <c r="H16" s="11"/>
      <c r="I16" s="11"/>
      <c r="J16" s="11"/>
      <c r="K16" s="3">
        <v>6</v>
      </c>
      <c r="L16" s="3">
        <v>0.24</v>
      </c>
      <c r="M16" s="4">
        <f t="shared" si="0"/>
        <v>1.44</v>
      </c>
    </row>
    <row r="17" spans="1:13" ht="24.4" customHeight="1" thickBot="1" x14ac:dyDescent="0.25">
      <c r="A17" s="1" t="s">
        <v>74</v>
      </c>
      <c r="B17" s="1" t="s">
        <v>57</v>
      </c>
      <c r="C17" s="1" t="s">
        <v>58</v>
      </c>
      <c r="D17" s="11" t="s">
        <v>59</v>
      </c>
      <c r="E17" s="11"/>
      <c r="F17" s="11"/>
      <c r="G17" s="11"/>
      <c r="H17" s="11"/>
      <c r="I17" s="11"/>
      <c r="J17" s="11"/>
      <c r="K17" s="3">
        <v>0.35399999999999998</v>
      </c>
      <c r="L17" s="3">
        <v>20.3</v>
      </c>
      <c r="M17" s="4">
        <f t="shared" si="0"/>
        <v>7.19</v>
      </c>
    </row>
    <row r="18" spans="1:13" ht="24.4" customHeight="1" thickBot="1" x14ac:dyDescent="0.25">
      <c r="A18" s="1" t="s">
        <v>75</v>
      </c>
      <c r="B18" s="1" t="s">
        <v>60</v>
      </c>
      <c r="C18" s="1" t="s">
        <v>61</v>
      </c>
      <c r="D18" s="11" t="s">
        <v>62</v>
      </c>
      <c r="E18" s="11"/>
      <c r="F18" s="11"/>
      <c r="G18" s="11"/>
      <c r="H18" s="11"/>
      <c r="I18" s="11"/>
      <c r="J18" s="11"/>
      <c r="K18" s="3">
        <v>0.35399999999999998</v>
      </c>
      <c r="L18" s="3">
        <v>19.25</v>
      </c>
      <c r="M18" s="4">
        <f t="shared" si="0"/>
        <v>6.81</v>
      </c>
    </row>
    <row r="19" spans="1:13" ht="24.4" customHeight="1" thickBot="1" x14ac:dyDescent="0.25">
      <c r="A19" s="1" t="s">
        <v>63</v>
      </c>
      <c r="B19" s="1" t="s">
        <v>64</v>
      </c>
      <c r="C19" s="1" t="s">
        <v>65</v>
      </c>
      <c r="D19" s="11" t="s">
        <v>66</v>
      </c>
      <c r="E19" s="11"/>
      <c r="F19" s="11"/>
      <c r="G19" s="11"/>
      <c r="H19" s="11"/>
      <c r="I19" s="11"/>
      <c r="J19" s="11"/>
      <c r="K19" s="3">
        <v>0.22</v>
      </c>
      <c r="L19" s="3">
        <v>18.239999999999998</v>
      </c>
      <c r="M19" s="4">
        <f t="shared" si="0"/>
        <v>4.01</v>
      </c>
    </row>
    <row r="20" spans="1:13" ht="24.4" customHeight="1" thickBot="1" x14ac:dyDescent="0.25">
      <c r="A20" s="1" t="s">
        <v>76</v>
      </c>
      <c r="B20" s="1" t="s">
        <v>67</v>
      </c>
      <c r="C20" s="1" t="s">
        <v>68</v>
      </c>
      <c r="D20" s="11" t="s">
        <v>69</v>
      </c>
      <c r="E20" s="11"/>
      <c r="F20" s="11"/>
      <c r="G20" s="11"/>
      <c r="H20" s="11"/>
      <c r="I20" s="11"/>
      <c r="J20" s="11"/>
      <c r="K20" s="3">
        <v>0.22</v>
      </c>
      <c r="L20" s="3">
        <v>16.920000000000002</v>
      </c>
      <c r="M20" s="4">
        <f t="shared" si="0"/>
        <v>3.72</v>
      </c>
    </row>
    <row r="21" spans="1:13" ht="15.2" customHeight="1" x14ac:dyDescent="0.2">
      <c r="A21" s="1" t="s">
        <v>70</v>
      </c>
      <c r="B21" s="1" t="s">
        <v>29</v>
      </c>
      <c r="C21" s="1" t="s">
        <v>71</v>
      </c>
      <c r="D21" s="11" t="s">
        <v>72</v>
      </c>
      <c r="E21" s="11"/>
      <c r="F21" s="11"/>
      <c r="G21" s="11"/>
      <c r="H21" s="11"/>
      <c r="I21" s="11"/>
      <c r="J21" s="11"/>
      <c r="K21" s="3">
        <v>2</v>
      </c>
      <c r="L21" s="3">
        <f>SUM(M5:M20)</f>
        <v>64.320000000000007</v>
      </c>
      <c r="M21" s="4">
        <f>ROUND((K21*L21)/100,2)</f>
        <v>1.29</v>
      </c>
    </row>
    <row r="22" spans="1:13" ht="15.2" customHeight="1" x14ac:dyDescent="0.2">
      <c r="A22" s="1" t="s">
        <v>70</v>
      </c>
      <c r="B22" s="1" t="s">
        <v>29</v>
      </c>
      <c r="C22" s="1" t="s">
        <v>70</v>
      </c>
      <c r="D22" s="11" t="s">
        <v>73</v>
      </c>
      <c r="E22" s="11"/>
      <c r="F22" s="11"/>
      <c r="G22" s="11"/>
      <c r="H22" s="11"/>
      <c r="I22" s="11"/>
      <c r="J22" s="11"/>
      <c r="K22" s="3">
        <v>3</v>
      </c>
      <c r="L22" s="3">
        <f>SUM(M5:M21)</f>
        <v>65.610000000000014</v>
      </c>
      <c r="M22" s="4">
        <f>(K22/100)*L22</f>
        <v>1.9683000000000004</v>
      </c>
    </row>
    <row r="23" spans="1:13" ht="15.4" customHeight="1" x14ac:dyDescent="0.2">
      <c r="A23" s="6"/>
      <c r="B23" s="6"/>
      <c r="C23" s="6"/>
      <c r="D23" s="12" t="s">
        <v>8</v>
      </c>
      <c r="E23" s="12"/>
      <c r="F23" s="12"/>
      <c r="G23" s="12"/>
      <c r="H23" s="12"/>
      <c r="I23" s="12"/>
      <c r="J23" s="12"/>
      <c r="K23" s="9"/>
      <c r="L23" s="9"/>
      <c r="M23" s="10">
        <f>SUM(M5:M22)</f>
        <v>67.578300000000013</v>
      </c>
    </row>
  </sheetData>
  <mergeCells count="22">
    <mergeCell ref="D1:J1"/>
    <mergeCell ref="D4:M4"/>
    <mergeCell ref="D5:J5"/>
    <mergeCell ref="D6:J6"/>
    <mergeCell ref="D3:M3"/>
    <mergeCell ref="D7:J7"/>
    <mergeCell ref="D8:J8"/>
    <mergeCell ref="D9:J9"/>
    <mergeCell ref="D10:J10"/>
    <mergeCell ref="D11:J11"/>
    <mergeCell ref="D12:J12"/>
    <mergeCell ref="D13:J13"/>
    <mergeCell ref="D14:J14"/>
    <mergeCell ref="D15:J15"/>
    <mergeCell ref="D16:J16"/>
    <mergeCell ref="D17:J17"/>
    <mergeCell ref="D18:J18"/>
    <mergeCell ref="D23:J23"/>
    <mergeCell ref="D19:J19"/>
    <mergeCell ref="D20:J20"/>
    <mergeCell ref="D21:J21"/>
    <mergeCell ref="D22:J22"/>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Neus Sifres Pelegero</cp:lastModifiedBy>
  <dcterms:modified xsi:type="dcterms:W3CDTF">2022-01-26T16:06:07Z</dcterms:modified>
</cp:coreProperties>
</file>