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d:\jripoll\Downloads\"/>
    </mc:Choice>
  </mc:AlternateContent>
  <xr:revisionPtr revIDLastSave="0" documentId="13_ncr:1_{C35AF8CB-4D4F-4788-B9EC-1A0FE79954A2}" xr6:coauthVersionLast="47" xr6:coauthVersionMax="47" xr10:uidLastSave="{00000000-0000-0000-0000-000000000000}"/>
  <bookViews>
    <workbookView xWindow="-120" yWindow="-120" windowWidth="29040" windowHeight="18240" xr2:uid="{00000000-000D-0000-FFFF-FFFF00000000}"/>
  </bookViews>
  <sheets>
    <sheet name="Hoja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 i="1" l="1"/>
  <c r="M14" i="1"/>
  <c r="M13" i="1"/>
  <c r="M12" i="1" l="1"/>
  <c r="M11" i="1"/>
  <c r="M10" i="1"/>
  <c r="M9" i="1"/>
  <c r="M8" i="1"/>
  <c r="M7" i="1"/>
  <c r="M6" i="1"/>
  <c r="L15" i="1" l="1"/>
  <c r="M15" i="1" s="1"/>
  <c r="L16" i="1" s="1"/>
  <c r="M16" i="1" s="1"/>
  <c r="L17" i="1" s="1"/>
  <c r="M17" i="1" s="1"/>
  <c r="M18" i="1" s="1"/>
</calcChain>
</file>

<file path=xl/sharedStrings.xml><?xml version="1.0" encoding="utf-8"?>
<sst xmlns="http://schemas.openxmlformats.org/spreadsheetml/2006/main" count="65" uniqueCount="52">
  <si>
    <t>Código</t>
  </si>
  <si>
    <t>Tipo</t>
  </si>
  <si>
    <t>Ud</t>
  </si>
  <si>
    <t>Resumen</t>
  </si>
  <si>
    <t>Cantidad</t>
  </si>
  <si>
    <t>Precio (€)</t>
  </si>
  <si>
    <t>Importe (€)</t>
  </si>
  <si>
    <t>Partida</t>
  </si>
  <si>
    <t>m²</t>
  </si>
  <si>
    <t>Material</t>
  </si>
  <si>
    <t>m²</t>
  </si>
  <si>
    <t>Material</t>
  </si>
  <si>
    <t>Ud</t>
  </si>
  <si>
    <t>Fijaciones mecánicas</t>
  </si>
  <si>
    <t>37469</t>
  </si>
  <si>
    <t>Sin clasificar</t>
  </si>
  <si>
    <t>m²</t>
  </si>
  <si>
    <t>Mano de obra</t>
  </si>
  <si>
    <t>h</t>
  </si>
  <si>
    <t>Oficial 1ª montador de ChovATERM</t>
  </si>
  <si>
    <t>Mano de obra</t>
  </si>
  <si>
    <t>h</t>
  </si>
  <si>
    <t>Ayudante montador de ChovATERM</t>
  </si>
  <si>
    <t>Mano de obra</t>
  </si>
  <si>
    <t>h</t>
  </si>
  <si>
    <t>Oficial 1a montador lámina asfáltica</t>
  </si>
  <si>
    <t>Mano de obra</t>
  </si>
  <si>
    <t>h</t>
  </si>
  <si>
    <t>Ayudante montador láminas asfálticas</t>
  </si>
  <si>
    <t>%</t>
  </si>
  <si>
    <t>%</t>
  </si>
  <si>
    <t>%</t>
  </si>
  <si>
    <t>Costes indirectos</t>
  </si>
  <si>
    <t>Costes directos complementarios / Medios auxiliares</t>
  </si>
  <si>
    <t>Puntos singulares. Materiales y mano de obra</t>
  </si>
  <si>
    <t>RHCP_03</t>
  </si>
  <si>
    <t>SISTEMA RHCP_03</t>
  </si>
  <si>
    <t>AAT</t>
  </si>
  <si>
    <t>ABT</t>
  </si>
  <si>
    <t>Oficial 1ª montador de aislamientos</t>
  </si>
  <si>
    <t>Ayudante montador de aislamientos</t>
  </si>
  <si>
    <t>FM</t>
  </si>
  <si>
    <t>AAC</t>
  </si>
  <si>
    <t>ABC</t>
  </si>
  <si>
    <t>AAI</t>
  </si>
  <si>
    <t>ABI</t>
  </si>
  <si>
    <t>Panel rígido de poliestireno extruido ChovAFOAM 300 M 50 "CHOVA", según UNE-EN 13164, de superficie lisa y mecanizado lateral a media madera, de 50 mm de espesor, resistencia a compresión &gt;= 300 kPa, resistencia térmica 1,5 m²K/W, conductividad térmica 0,034 W/(mK), Euroclase E de reacción al fuego, con código de designación XPS-EN 13164-T1-CS(10/Y)300-DLT(2)5-DS(TH)-WL(T)0,7.</t>
  </si>
  <si>
    <t>81915A</t>
  </si>
  <si>
    <t>REHABILITACIÓN ENERGÉTICA DE CUBIERTA PLANA NO TRANSITABLE CON CHOVATERM - RHCP_03</t>
  </si>
  <si>
    <t>Impermeabilización y aislamiento térmico en rehabilitación u obra nueva, de cubierta plana, con pendiente de 1 a 15%, no transitable, no ventilada, mediante solución ChovATERM Bicapa de ChovA, fijado mecánicamente sobre soporte resistente de hormigón, mortero o baldosa cerámica, etc. Compuesta de: aislamiento térmico con panel rígido de poliestireno extruido ChovAFOAM 300 M 50 "CHOVA", según UNE-EN 13164, de superficie lisa y mecanizado lateral a media madera, de 50 mm de espesor, resistencia a compresión &gt;= 300 kPa, resistencia térmica 1,2 m²K/W, conductividad térmica 0,034 W/(mK); aislamiento térmico y capa inferior de la impermeabilización con: complejo ChovATERM XPS 50 POL PY 30 de "ChovA" fijado mecánicamente al soporte, formado por lamas de aislamiento térmico de poliestireno extruído XPS "ChovAFOAM" de 50 mm de espesor únidas térmicamente a una lámina POLITABER POL PY 30 "CHOVA", lámina de betún modificado con elastómeros SBS,  LBM-30-FP, que actúa como capa de base de la impermeabilización; fijaciones:fijado mecánicamente al soporte con 4 fijaciones cada m²; capa superior de la impermeabilización: lámina de betún modificado con elastómero SBS,  POLITABER VEL 40/G GRIS "CHOVA", LBM(SBS)-40/G-FV, con gránulo mineral de color gris "CHOVA". 
Incluso parte proporcional de refuerzos en puntos singulares tales como: JUNTA DE DILATACIÓN ESTRUCTURAL, o junta de soporte en limatesa (punto alto) formada por: banda de refuerzo de 45 cm de anchura, realizada a partir de lámina LBM(SBS)-40-FP, POLITABER COMBI 40 "CHOVA", con armadura de fieltro de poliéster reforzado y estabilizado de 150 g/m², de superficie no protegida, formando un fuelle sin adherir en la zona de la junta; cordón de relleno para junta de dilatación, ChovASTAR Mastic 25 "CHOVA", de 25 mm de diámetro; y banda de terminación superior de 50 cm de anchura, realizada a partir de lámina LBM(SBS)-50/G-FP, POLITABER COMBI 50/G GRIS "CHOVA", formando un fuelle sin adherir en la zona de la junta, sobre el cordón de relleno; ENCUENTRO CON PARAMENTO VERTICAL mediante la colocación de perfil de chapa de acero galvanizado con cordón de sellado, para remate y protección de la impermeabilización formada por: banda de refuerzo de 30 cm de anchura, realizada a partir de lámina LBM(SBS)-30-FP, POLITABER POL PY 30 "CHOVA", con armadura de fieltro de poliéster no tejido, acabado interior y exterior plástico, y remate con pieza de terminación de 50 cm de desarrollo con lámina LBM(SBS)-50/G-FP, POLITABER COMBI 50/G "CHOVA"; ENCUENTRO CON SUMIDERO: realización de rebaje alrededor del sumidero de unos 7-10 mm y 92x100 cm de anchura máxima, con una pieza de 92 x 100 cm de ChovATERM XPS 50 POL PY 30 fijado al soporte; colocación de sumidero compatible con láminas asfálticas y paragravillas, de salida vertical, de 100 mm de diámetro, sobre el ChovATERM XPS 50 POL PY 30; colocación de pieza de refuerzo inferior (sobresaliendo 15 cm del ala de la cazoleta) de lámina LBM(SBS)-30-FP, POLITABER POL PY 30 "CHOVA"; colocación de pieza de refuerzo superior con de lámina LBM(SBS)-30-FP, POLITABER POL PY 30 "CHOVA", de dimensiones máximas 92x100 cm.</t>
  </si>
  <si>
    <t>Complejo ChovATERM XPS 50 POL PY 30 "CHOVA". Formado por lamas de aislamiento térmico de poliestireno extruído XPS "ChovAFOAM" de 50 mm de espesor únidas térmicamente a una lámina POLITABER POL PY 30 "CHOVA"</t>
  </si>
  <si>
    <t>Lámina de betún modificado con elastómero SBS, LBM(SBS)-40/G-FV, POLITABER VEL 40/G GRIS "CHOVA"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</si>
</sst>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
      <sz val="8"/>
      <name val="Arial"/>
      <family val="2"/>
    </font>
    <font>
      <sz val="12"/>
      <name val="Verdana"/>
      <family val="2"/>
    </font>
  </fonts>
  <fills count="4">
    <fill>
      <patternFill patternType="none"/>
    </fill>
    <fill>
      <patternFill patternType="gray125"/>
    </fill>
    <fill>
      <patternFill patternType="solid">
        <fgColor theme="3" tint="0.79998168889431442"/>
        <bgColor indexed="64"/>
      </patternFill>
    </fill>
    <fill>
      <patternFill patternType="solid">
        <fgColor theme="3" tint="0.39997558519241921"/>
        <bgColor indexed="64"/>
      </patternFill>
    </fill>
  </fills>
  <borders count="3">
    <border>
      <left/>
      <right/>
      <top/>
      <bottom/>
      <diagonal/>
    </border>
    <border>
      <left/>
      <right/>
      <top/>
      <bottom style="thin">
        <color rgb="FF000000"/>
      </bottom>
      <diagonal/>
    </border>
    <border>
      <left/>
      <right/>
      <top style="thin">
        <color rgb="FF000000"/>
      </top>
      <bottom/>
      <diagonal/>
    </border>
  </borders>
  <cellStyleXfs count="1">
    <xf numFmtId="0" fontId="0" fillId="0" borderId="0"/>
  </cellStyleXfs>
  <cellXfs count="22">
    <xf numFmtId="0" fontId="0" fillId="0" borderId="0" xfId="0" applyFont="1" applyAlignment="1">
      <alignment horizontal="left" vertical="center"/>
    </xf>
    <xf numFmtId="0" fontId="2" fillId="0" borderId="0" xfId="0" applyFont="1" applyAlignment="1">
      <alignment horizontal="left" vertical="top" wrapText="1"/>
    </xf>
    <xf numFmtId="0" fontId="4" fillId="0" borderId="0" xfId="0" applyFont="1" applyAlignment="1">
      <alignment horizontal="lef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1" fillId="2" borderId="0" xfId="0" applyFont="1" applyFill="1" applyAlignment="1">
      <alignment horizontal="right" vertical="top" wrapText="1"/>
    </xf>
    <xf numFmtId="0" fontId="3"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0" fillId="3" borderId="1" xfId="0" applyFont="1" applyFill="1" applyBorder="1" applyAlignment="1">
      <alignment horizontal="center" vertical="center" wrapText="1"/>
    </xf>
    <xf numFmtId="164" fontId="4" fillId="3" borderId="1" xfId="0" applyNumberFormat="1" applyFont="1" applyFill="1" applyBorder="1" applyAlignment="1">
      <alignment horizontal="right" vertical="top" wrapText="1"/>
    </xf>
    <xf numFmtId="4" fontId="4" fillId="3" borderId="1" xfId="0" applyNumberFormat="1" applyFont="1" applyFill="1" applyBorder="1" applyAlignment="1">
      <alignment horizontal="right" vertical="top" wrapText="1"/>
    </xf>
    <xf numFmtId="0" fontId="6" fillId="0" borderId="0" xfId="0" applyFont="1" applyAlignment="1">
      <alignment horizontal="left" vertical="center"/>
    </xf>
    <xf numFmtId="164" fontId="5" fillId="0" borderId="0" xfId="0" applyNumberFormat="1" applyFont="1" applyAlignment="1">
      <alignment horizontal="right" vertical="top" wrapText="1"/>
    </xf>
    <xf numFmtId="4" fontId="5" fillId="0" borderId="0" xfId="0" applyNumberFormat="1" applyFont="1" applyAlignment="1">
      <alignment horizontal="right" vertical="top" wrapText="1"/>
    </xf>
    <xf numFmtId="0" fontId="2" fillId="0" borderId="0" xfId="0" applyFont="1" applyAlignment="1">
      <alignment horizontal="justify" vertical="top" wrapText="1"/>
    </xf>
    <xf numFmtId="0" fontId="5" fillId="0" borderId="0" xfId="0" applyFont="1" applyAlignment="1">
      <alignment horizontal="justify" vertical="top" wrapText="1"/>
    </xf>
    <xf numFmtId="0" fontId="1" fillId="2" borderId="0" xfId="0" applyFont="1" applyFill="1" applyAlignment="1">
      <alignment horizontal="center" vertical="top" wrapText="1"/>
    </xf>
    <xf numFmtId="0" fontId="4" fillId="0" borderId="2" xfId="0" applyFont="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
  <sheetViews>
    <sheetView tabSelected="1" zoomScaleNormal="100" workbookViewId="0">
      <selection activeCell="P13" sqref="P13"/>
    </sheetView>
  </sheetViews>
  <sheetFormatPr defaultColWidth="11.19921875" defaultRowHeight="15" x14ac:dyDescent="0.2"/>
  <cols>
    <col min="1" max="1" width="8.3984375" customWidth="1"/>
    <col min="2" max="2" width="7.3984375" customWidth="1"/>
    <col min="3" max="3" width="3.09765625" customWidth="1"/>
    <col min="4" max="4" width="17.69921875" customWidth="1"/>
    <col min="5" max="5" width="10.296875" customWidth="1"/>
    <col min="6" max="7" width="5.59765625" customWidth="1"/>
    <col min="8" max="8" width="5.69921875" customWidth="1"/>
    <col min="9" max="9" width="4.8984375" customWidth="1"/>
    <col min="10" max="10" width="8.8984375" customWidth="1"/>
    <col min="11" max="11" width="8.19921875" customWidth="1"/>
    <col min="12" max="12" width="8.09765625" customWidth="1"/>
    <col min="13" max="13" width="8.19921875" customWidth="1"/>
  </cols>
  <sheetData>
    <row r="1" spans="1:14" ht="17.850000000000001" customHeight="1" x14ac:dyDescent="0.2">
      <c r="A1" s="7"/>
      <c r="B1" s="20" t="s">
        <v>36</v>
      </c>
      <c r="C1" s="20"/>
      <c r="D1" s="20"/>
      <c r="E1" s="20"/>
      <c r="F1" s="20"/>
      <c r="G1" s="20"/>
      <c r="H1" s="20"/>
      <c r="I1" s="20"/>
      <c r="J1" s="20"/>
      <c r="K1" s="20"/>
      <c r="L1" s="20"/>
      <c r="M1" s="20"/>
    </row>
    <row r="2" spans="1:14" ht="16.7" customHeight="1" x14ac:dyDescent="0.2">
      <c r="A2" s="8" t="s">
        <v>0</v>
      </c>
      <c r="B2" s="8" t="s">
        <v>1</v>
      </c>
      <c r="C2" s="8" t="s">
        <v>2</v>
      </c>
      <c r="D2" s="8" t="s">
        <v>3</v>
      </c>
      <c r="E2" s="9"/>
      <c r="F2" s="9"/>
      <c r="G2" s="9"/>
      <c r="H2" s="9"/>
      <c r="I2" s="9"/>
      <c r="J2" s="9"/>
      <c r="K2" s="10" t="s">
        <v>4</v>
      </c>
      <c r="L2" s="10" t="s">
        <v>5</v>
      </c>
      <c r="M2" s="10" t="s">
        <v>6</v>
      </c>
    </row>
    <row r="3" spans="1:14" ht="15.4" customHeight="1" x14ac:dyDescent="0.2">
      <c r="A3" s="2" t="s">
        <v>35</v>
      </c>
      <c r="B3" s="1" t="s">
        <v>7</v>
      </c>
      <c r="C3" s="1" t="s">
        <v>8</v>
      </c>
      <c r="D3" s="21" t="s">
        <v>48</v>
      </c>
      <c r="E3" s="21"/>
      <c r="F3" s="21"/>
      <c r="G3" s="21"/>
      <c r="H3" s="21"/>
      <c r="I3" s="21"/>
      <c r="J3" s="21"/>
      <c r="K3" s="21"/>
      <c r="L3" s="21"/>
      <c r="M3" s="21"/>
    </row>
    <row r="4" spans="1:14" ht="237.75" customHeight="1" x14ac:dyDescent="0.2">
      <c r="A4" s="5"/>
      <c r="B4" s="5"/>
      <c r="C4" s="5"/>
      <c r="D4" s="19" t="s">
        <v>49</v>
      </c>
      <c r="E4" s="19"/>
      <c r="F4" s="19"/>
      <c r="G4" s="19"/>
      <c r="H4" s="19"/>
      <c r="I4" s="19"/>
      <c r="J4" s="19"/>
      <c r="K4" s="19"/>
      <c r="L4" s="19"/>
      <c r="M4" s="19"/>
      <c r="N4" s="15"/>
    </row>
    <row r="5" spans="1:14" ht="46.5" customHeight="1" x14ac:dyDescent="0.2">
      <c r="A5" s="1" t="s">
        <v>47</v>
      </c>
      <c r="B5" s="1" t="s">
        <v>9</v>
      </c>
      <c r="C5" s="1" t="s">
        <v>8</v>
      </c>
      <c r="D5" s="19" t="s">
        <v>46</v>
      </c>
      <c r="E5" s="19"/>
      <c r="F5" s="19"/>
      <c r="G5" s="19"/>
      <c r="H5" s="19"/>
      <c r="I5" s="19"/>
      <c r="J5" s="19"/>
      <c r="K5" s="16">
        <v>1.05</v>
      </c>
      <c r="L5" s="16">
        <v>5.17</v>
      </c>
      <c r="M5" s="16">
        <f t="shared" ref="M5:M14" si="0">ROUND(K5*L5,2)</f>
        <v>5.43</v>
      </c>
      <c r="N5" s="15"/>
    </row>
    <row r="6" spans="1:14" ht="27.75" customHeight="1" x14ac:dyDescent="0.2">
      <c r="A6" s="1">
        <v>34996</v>
      </c>
      <c r="B6" s="1" t="s">
        <v>9</v>
      </c>
      <c r="C6" s="1" t="s">
        <v>10</v>
      </c>
      <c r="D6" s="19" t="s">
        <v>50</v>
      </c>
      <c r="E6" s="19"/>
      <c r="F6" s="19"/>
      <c r="G6" s="19"/>
      <c r="H6" s="19"/>
      <c r="I6" s="19"/>
      <c r="J6" s="19"/>
      <c r="K6" s="16">
        <v>1.1000000000000001</v>
      </c>
      <c r="L6" s="16">
        <v>28.55</v>
      </c>
      <c r="M6" s="17">
        <f t="shared" si="0"/>
        <v>31.41</v>
      </c>
      <c r="N6" s="15"/>
    </row>
    <row r="7" spans="1:14" ht="15.2" customHeight="1" thickBot="1" x14ac:dyDescent="0.25">
      <c r="A7" s="1" t="s">
        <v>41</v>
      </c>
      <c r="B7" s="1" t="s">
        <v>11</v>
      </c>
      <c r="C7" s="1" t="s">
        <v>12</v>
      </c>
      <c r="D7" s="19" t="s">
        <v>13</v>
      </c>
      <c r="E7" s="19"/>
      <c r="F7" s="19"/>
      <c r="G7" s="19"/>
      <c r="H7" s="19"/>
      <c r="I7" s="19"/>
      <c r="J7" s="19"/>
      <c r="K7" s="16">
        <v>4</v>
      </c>
      <c r="L7" s="16">
        <v>0.4</v>
      </c>
      <c r="M7" s="17">
        <f t="shared" si="0"/>
        <v>1.6</v>
      </c>
      <c r="N7" s="15"/>
    </row>
    <row r="8" spans="1:14" ht="24.4" customHeight="1" thickBot="1" x14ac:dyDescent="0.25">
      <c r="A8" s="1" t="s">
        <v>14</v>
      </c>
      <c r="B8" s="1" t="s">
        <v>9</v>
      </c>
      <c r="C8" s="1" t="s">
        <v>16</v>
      </c>
      <c r="D8" s="19" t="s">
        <v>51</v>
      </c>
      <c r="E8" s="19"/>
      <c r="F8" s="19"/>
      <c r="G8" s="19"/>
      <c r="H8" s="19"/>
      <c r="I8" s="19"/>
      <c r="J8" s="19"/>
      <c r="K8" s="16">
        <v>1.1000000000000001</v>
      </c>
      <c r="L8" s="16">
        <v>6.68</v>
      </c>
      <c r="M8" s="17">
        <f t="shared" si="0"/>
        <v>7.35</v>
      </c>
      <c r="N8" s="15"/>
    </row>
    <row r="9" spans="1:14" ht="24.4" customHeight="1" thickBot="1" x14ac:dyDescent="0.25">
      <c r="A9" s="1" t="s">
        <v>42</v>
      </c>
      <c r="B9" s="1" t="s">
        <v>17</v>
      </c>
      <c r="C9" s="1" t="s">
        <v>18</v>
      </c>
      <c r="D9" s="19" t="s">
        <v>19</v>
      </c>
      <c r="E9" s="19"/>
      <c r="F9" s="19"/>
      <c r="G9" s="19"/>
      <c r="H9" s="19"/>
      <c r="I9" s="19"/>
      <c r="J9" s="19"/>
      <c r="K9" s="16">
        <v>0.2</v>
      </c>
      <c r="L9" s="16">
        <v>21.15</v>
      </c>
      <c r="M9" s="17">
        <f t="shared" si="0"/>
        <v>4.2300000000000004</v>
      </c>
      <c r="N9" s="15"/>
    </row>
    <row r="10" spans="1:14" ht="24.4" customHeight="1" thickBot="1" x14ac:dyDescent="0.25">
      <c r="A10" s="1" t="s">
        <v>43</v>
      </c>
      <c r="B10" s="1" t="s">
        <v>20</v>
      </c>
      <c r="C10" s="1" t="s">
        <v>21</v>
      </c>
      <c r="D10" s="19" t="s">
        <v>22</v>
      </c>
      <c r="E10" s="19"/>
      <c r="F10" s="19"/>
      <c r="G10" s="19"/>
      <c r="H10" s="19"/>
      <c r="I10" s="19"/>
      <c r="J10" s="19"/>
      <c r="K10" s="16">
        <v>0.2</v>
      </c>
      <c r="L10" s="16">
        <v>19.89</v>
      </c>
      <c r="M10" s="17">
        <f t="shared" si="0"/>
        <v>3.98</v>
      </c>
      <c r="N10" s="15"/>
    </row>
    <row r="11" spans="1:14" ht="24.4" customHeight="1" thickBot="1" x14ac:dyDescent="0.25">
      <c r="A11" s="1" t="s">
        <v>44</v>
      </c>
      <c r="B11" s="1" t="s">
        <v>23</v>
      </c>
      <c r="C11" s="1" t="s">
        <v>24</v>
      </c>
      <c r="D11" s="19" t="s">
        <v>25</v>
      </c>
      <c r="E11" s="19"/>
      <c r="F11" s="19"/>
      <c r="G11" s="19"/>
      <c r="H11" s="19"/>
      <c r="I11" s="19"/>
      <c r="J11" s="19"/>
      <c r="K11" s="16">
        <v>0.17299999999999999</v>
      </c>
      <c r="L11" s="16">
        <v>20.61</v>
      </c>
      <c r="M11" s="17">
        <f t="shared" si="0"/>
        <v>3.57</v>
      </c>
      <c r="N11" s="15"/>
    </row>
    <row r="12" spans="1:14" ht="24.4" customHeight="1" x14ac:dyDescent="0.2">
      <c r="A12" s="1" t="s">
        <v>45</v>
      </c>
      <c r="B12" s="1" t="s">
        <v>26</v>
      </c>
      <c r="C12" s="1" t="s">
        <v>27</v>
      </c>
      <c r="D12" s="19" t="s">
        <v>28</v>
      </c>
      <c r="E12" s="19"/>
      <c r="F12" s="19"/>
      <c r="G12" s="19"/>
      <c r="H12" s="19"/>
      <c r="I12" s="19"/>
      <c r="J12" s="19"/>
      <c r="K12" s="16">
        <v>0.17299999999999999</v>
      </c>
      <c r="L12" s="16">
        <v>19.89</v>
      </c>
      <c r="M12" s="17">
        <f t="shared" si="0"/>
        <v>3.44</v>
      </c>
      <c r="N12" s="15"/>
    </row>
    <row r="13" spans="1:14" ht="24.4" customHeight="1" x14ac:dyDescent="0.2">
      <c r="A13" s="1" t="s">
        <v>37</v>
      </c>
      <c r="B13" s="1" t="s">
        <v>17</v>
      </c>
      <c r="C13" s="1" t="s">
        <v>18</v>
      </c>
      <c r="D13" s="19" t="s">
        <v>39</v>
      </c>
      <c r="E13" s="19"/>
      <c r="F13" s="19"/>
      <c r="G13" s="19"/>
      <c r="H13" s="19"/>
      <c r="I13" s="19"/>
      <c r="J13" s="19"/>
      <c r="K13" s="16">
        <v>5.5E-2</v>
      </c>
      <c r="L13" s="16">
        <v>21.15</v>
      </c>
      <c r="M13" s="17">
        <f t="shared" si="0"/>
        <v>1.1599999999999999</v>
      </c>
      <c r="N13" s="15"/>
    </row>
    <row r="14" spans="1:14" ht="24.4" customHeight="1" x14ac:dyDescent="0.2">
      <c r="A14" s="1" t="s">
        <v>38</v>
      </c>
      <c r="B14" s="1" t="s">
        <v>17</v>
      </c>
      <c r="C14" s="1" t="s">
        <v>18</v>
      </c>
      <c r="D14" s="19" t="s">
        <v>40</v>
      </c>
      <c r="E14" s="19"/>
      <c r="F14" s="19"/>
      <c r="G14" s="19"/>
      <c r="H14" s="19"/>
      <c r="I14" s="19"/>
      <c r="J14" s="19"/>
      <c r="K14" s="16">
        <v>5.5E-2</v>
      </c>
      <c r="L14" s="16">
        <v>19.89</v>
      </c>
      <c r="M14" s="17">
        <f t="shared" si="0"/>
        <v>1.0900000000000001</v>
      </c>
      <c r="N14" s="15"/>
    </row>
    <row r="15" spans="1:14" ht="15.2" customHeight="1" x14ac:dyDescent="0.2">
      <c r="A15" s="1" t="s">
        <v>29</v>
      </c>
      <c r="B15" s="1" t="s">
        <v>15</v>
      </c>
      <c r="C15" s="1" t="s">
        <v>30</v>
      </c>
      <c r="D15" s="18" t="s">
        <v>33</v>
      </c>
      <c r="E15" s="18"/>
      <c r="F15" s="18"/>
      <c r="G15" s="18"/>
      <c r="H15" s="18"/>
      <c r="I15" s="18"/>
      <c r="J15" s="18"/>
      <c r="K15" s="3">
        <v>2</v>
      </c>
      <c r="L15" s="3">
        <f>SUM(M5:M14)</f>
        <v>63.260000000000005</v>
      </c>
      <c r="M15" s="4">
        <f>ROUND((K15*L15)/100,2)</f>
        <v>1.27</v>
      </c>
    </row>
    <row r="16" spans="1:14" ht="15.2" customHeight="1" x14ac:dyDescent="0.2">
      <c r="A16" s="1" t="s">
        <v>29</v>
      </c>
      <c r="B16" s="1" t="s">
        <v>15</v>
      </c>
      <c r="C16" s="1" t="s">
        <v>31</v>
      </c>
      <c r="D16" s="18" t="s">
        <v>34</v>
      </c>
      <c r="E16" s="18"/>
      <c r="F16" s="18"/>
      <c r="G16" s="18"/>
      <c r="H16" s="18"/>
      <c r="I16" s="18"/>
      <c r="J16" s="18"/>
      <c r="K16" s="3">
        <v>10</v>
      </c>
      <c r="L16" s="3">
        <f>SUM(M5:M15)</f>
        <v>64.53</v>
      </c>
      <c r="M16" s="4">
        <f>ROUND((K16*L16)/100,2)</f>
        <v>6.45</v>
      </c>
    </row>
    <row r="17" spans="1:13" ht="15.2" customHeight="1" x14ac:dyDescent="0.2">
      <c r="A17" s="1" t="s">
        <v>29</v>
      </c>
      <c r="B17" s="1" t="s">
        <v>15</v>
      </c>
      <c r="C17" s="1" t="s">
        <v>29</v>
      </c>
      <c r="D17" s="18" t="s">
        <v>32</v>
      </c>
      <c r="E17" s="18"/>
      <c r="F17" s="18"/>
      <c r="G17" s="18"/>
      <c r="H17" s="18"/>
      <c r="I17" s="18"/>
      <c r="J17" s="18"/>
      <c r="K17" s="3">
        <v>3</v>
      </c>
      <c r="L17" s="3">
        <f>SUM(M5:M16)</f>
        <v>70.98</v>
      </c>
      <c r="M17" s="4">
        <f>(3/100)*L17</f>
        <v>2.1294</v>
      </c>
    </row>
    <row r="18" spans="1:13" ht="15.4" customHeight="1" x14ac:dyDescent="0.2">
      <c r="A18" s="6"/>
      <c r="B18" s="6"/>
      <c r="C18" s="6"/>
      <c r="D18" s="11" t="s">
        <v>35</v>
      </c>
      <c r="E18" s="12"/>
      <c r="F18" s="12"/>
      <c r="G18" s="12"/>
      <c r="H18" s="12"/>
      <c r="I18" s="12"/>
      <c r="J18" s="12"/>
      <c r="K18" s="13"/>
      <c r="L18" s="14"/>
      <c r="M18" s="14">
        <f>SUM(M5:M17)</f>
        <v>73.109400000000008</v>
      </c>
    </row>
  </sheetData>
  <mergeCells count="16">
    <mergeCell ref="D4:M4"/>
    <mergeCell ref="D6:J6"/>
    <mergeCell ref="D7:J7"/>
    <mergeCell ref="B1:M1"/>
    <mergeCell ref="D5:J5"/>
    <mergeCell ref="D3:M3"/>
    <mergeCell ref="D15:J15"/>
    <mergeCell ref="D16:J16"/>
    <mergeCell ref="D17:J17"/>
    <mergeCell ref="D8:J8"/>
    <mergeCell ref="D9:J9"/>
    <mergeCell ref="D10:J10"/>
    <mergeCell ref="D11:J11"/>
    <mergeCell ref="D12:J12"/>
    <mergeCell ref="D13:J13"/>
    <mergeCell ref="D14:J14"/>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Hoja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Eloy Perez</dc:creator>
  <cp:lastModifiedBy>Juan Ripoll</cp:lastModifiedBy>
  <dcterms:created xsi:type="dcterms:W3CDTF">2021-02-15T11:25:48Z</dcterms:created>
  <dcterms:modified xsi:type="dcterms:W3CDTF">2025-03-04T08:19:03Z</dcterms:modified>
</cp:coreProperties>
</file>